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\Documents\SrCapibara\raiem-2022\application\archivos\machotesSEDECO\"/>
    </mc:Choice>
  </mc:AlternateContent>
  <xr:revisionPtr revIDLastSave="0" documentId="13_ncr:1_{5CA7DBF7-68AE-4F16-8D8B-042E5E8DB5C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Constancia" sheetId="3" r:id="rId1"/>
    <sheet name="LSI" sheetId="7" r:id="rId2"/>
    <sheet name="LIP" sheetId="6" r:id="rId3"/>
    <sheet name="Revalidación LSI" sheetId="4" r:id="rId4"/>
    <sheet name="Revalidación LIP" sheetId="8" r:id="rId5"/>
  </sheets>
  <definedNames>
    <definedName name="_xlnm.Print_Area" localSheetId="1">LSI!$A$1:$F$90</definedName>
    <definedName name="_xlnm.Print_Titles" localSheetId="1">LSI!$1:$1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8" l="1"/>
  <c r="F62" i="8"/>
  <c r="F55" i="8"/>
  <c r="F60" i="8"/>
  <c r="F59" i="8"/>
  <c r="F58" i="8"/>
  <c r="F57" i="8"/>
  <c r="F56" i="8"/>
  <c r="F75" i="4"/>
  <c r="F55" i="4"/>
  <c r="F62" i="4" s="1"/>
  <c r="F60" i="4"/>
  <c r="F59" i="4"/>
  <c r="F58" i="4"/>
  <c r="F57" i="4"/>
  <c r="F56" i="4"/>
  <c r="F89" i="6"/>
  <c r="F69" i="6"/>
  <c r="F76" i="6" s="1"/>
  <c r="F74" i="6"/>
  <c r="F73" i="6"/>
  <c r="F72" i="6"/>
  <c r="F71" i="6"/>
  <c r="F70" i="6"/>
  <c r="F87" i="7"/>
  <c r="F67" i="7"/>
  <c r="F72" i="7"/>
  <c r="F71" i="7"/>
  <c r="F70" i="7"/>
  <c r="F69" i="7"/>
  <c r="F68" i="7"/>
  <c r="F32" i="8"/>
  <c r="F38" i="8"/>
  <c r="F37" i="8"/>
  <c r="F36" i="8"/>
  <c r="F35" i="8"/>
  <c r="F34" i="8"/>
  <c r="F33" i="8"/>
  <c r="F32" i="4"/>
  <c r="F38" i="4"/>
  <c r="F37" i="4"/>
  <c r="F36" i="4"/>
  <c r="F35" i="4"/>
  <c r="F34" i="4"/>
  <c r="F33" i="4"/>
  <c r="F46" i="6"/>
  <c r="F52" i="6"/>
  <c r="F51" i="6"/>
  <c r="F50" i="6"/>
  <c r="F49" i="6"/>
  <c r="F48" i="6"/>
  <c r="F47" i="6"/>
  <c r="F50" i="7"/>
  <c r="F49" i="7"/>
  <c r="F48" i="7"/>
  <c r="F47" i="7"/>
  <c r="F46" i="7"/>
  <c r="F45" i="7"/>
  <c r="F44" i="7"/>
  <c r="F74" i="7" l="1"/>
  <c r="F40" i="8"/>
  <c r="F40" i="4"/>
  <c r="F54" i="6"/>
  <c r="F52" i="7"/>
  <c r="E13" i="6"/>
  <c r="E12" i="6"/>
  <c r="E11" i="6"/>
  <c r="E10" i="6"/>
  <c r="E9" i="6"/>
  <c r="E8" i="6"/>
  <c r="E7" i="6"/>
  <c r="E6" i="6"/>
  <c r="E5" i="6"/>
  <c r="E6" i="7"/>
  <c r="E7" i="7"/>
  <c r="E8" i="7"/>
  <c r="E9" i="7"/>
  <c r="E10" i="7"/>
  <c r="E11" i="7"/>
  <c r="E12" i="7"/>
  <c r="E13" i="7"/>
  <c r="E5" i="7"/>
  <c r="E69" i="8" l="1"/>
  <c r="E68" i="8"/>
  <c r="E67" i="8"/>
  <c r="E60" i="8"/>
  <c r="E59" i="8"/>
  <c r="E58" i="8"/>
  <c r="E57" i="8"/>
  <c r="E56" i="8"/>
  <c r="E55" i="8"/>
  <c r="E48" i="8"/>
  <c r="E47" i="8"/>
  <c r="E46" i="8"/>
  <c r="E45" i="8"/>
  <c r="E38" i="8"/>
  <c r="E37" i="8"/>
  <c r="E36" i="8"/>
  <c r="E35" i="8"/>
  <c r="E34" i="8"/>
  <c r="E33" i="8"/>
  <c r="E32" i="8"/>
  <c r="E25" i="8"/>
  <c r="E24" i="8"/>
  <c r="E23" i="8"/>
  <c r="E22" i="8"/>
  <c r="E21" i="8"/>
  <c r="E20" i="8"/>
  <c r="E19" i="8"/>
  <c r="E18" i="8"/>
  <c r="E17" i="8"/>
  <c r="E17" i="4"/>
  <c r="E18" i="4"/>
  <c r="E19" i="4"/>
  <c r="E20" i="4"/>
  <c r="E21" i="4"/>
  <c r="E22" i="4"/>
  <c r="E23" i="4"/>
  <c r="E24" i="4"/>
  <c r="E25" i="4"/>
  <c r="E32" i="4"/>
  <c r="E33" i="4"/>
  <c r="E34" i="4"/>
  <c r="E35" i="4"/>
  <c r="E36" i="4"/>
  <c r="E37" i="4"/>
  <c r="E38" i="4"/>
  <c r="E45" i="4"/>
  <c r="E46" i="4"/>
  <c r="E47" i="4"/>
  <c r="E48" i="4"/>
  <c r="E55" i="4"/>
  <c r="E56" i="4"/>
  <c r="E57" i="4"/>
  <c r="E58" i="4"/>
  <c r="E59" i="4"/>
  <c r="E60" i="4"/>
  <c r="E67" i="4"/>
  <c r="E68" i="4"/>
  <c r="E69" i="4"/>
  <c r="E15" i="3"/>
  <c r="E31" i="6"/>
  <c r="E32" i="6"/>
  <c r="E33" i="6"/>
  <c r="E34" i="6"/>
  <c r="E35" i="6"/>
  <c r="E36" i="6"/>
  <c r="E37" i="6"/>
  <c r="E38" i="6"/>
  <c r="E39" i="6"/>
  <c r="E46" i="6"/>
  <c r="E47" i="6"/>
  <c r="E48" i="6"/>
  <c r="E49" i="6"/>
  <c r="E50" i="6"/>
  <c r="E51" i="6"/>
  <c r="E52" i="6"/>
  <c r="E59" i="6"/>
  <c r="E60" i="6"/>
  <c r="E61" i="6"/>
  <c r="E62" i="6"/>
  <c r="E69" i="6"/>
  <c r="E70" i="6"/>
  <c r="E71" i="6"/>
  <c r="E72" i="6"/>
  <c r="E73" i="6"/>
  <c r="E74" i="6"/>
  <c r="E81" i="6"/>
  <c r="E82" i="6"/>
  <c r="E83" i="6"/>
  <c r="E29" i="7"/>
  <c r="E30" i="7"/>
  <c r="E31" i="7"/>
  <c r="E32" i="7"/>
  <c r="E33" i="7"/>
  <c r="E34" i="7"/>
  <c r="E35" i="7"/>
  <c r="E36" i="7"/>
  <c r="E37" i="7"/>
  <c r="E44" i="7"/>
  <c r="E45" i="7"/>
  <c r="E46" i="7"/>
  <c r="E47" i="7"/>
  <c r="E48" i="7"/>
  <c r="E49" i="7"/>
  <c r="E50" i="7"/>
  <c r="E57" i="7"/>
  <c r="E58" i="7"/>
  <c r="E59" i="7"/>
  <c r="E60" i="7"/>
  <c r="E67" i="7"/>
  <c r="E68" i="7"/>
  <c r="E69" i="7"/>
  <c r="E70" i="7"/>
  <c r="E71" i="7"/>
  <c r="E72" i="7"/>
  <c r="E79" i="7"/>
  <c r="E80" i="7"/>
  <c r="E81" i="7"/>
  <c r="E27" i="4" l="1"/>
  <c r="E64" i="6"/>
  <c r="E83" i="7"/>
  <c r="E52" i="7"/>
  <c r="E39" i="7"/>
  <c r="E76" i="6"/>
  <c r="E41" i="6"/>
  <c r="E85" i="6"/>
  <c r="E15" i="6"/>
  <c r="E20" i="6" s="1"/>
  <c r="E74" i="7"/>
  <c r="E62" i="7"/>
  <c r="E71" i="4"/>
  <c r="E62" i="4"/>
  <c r="E50" i="4"/>
  <c r="E40" i="4"/>
  <c r="E54" i="6"/>
  <c r="E62" i="8"/>
  <c r="E75" i="8" s="1"/>
  <c r="E40" i="8"/>
  <c r="E27" i="8"/>
  <c r="E50" i="8"/>
  <c r="E71" i="8"/>
  <c r="E75" i="4" l="1"/>
  <c r="E89" i="6"/>
  <c r="E87" i="7"/>
  <c r="E22" i="7" s="1"/>
  <c r="E24" i="6"/>
  <c r="E92" i="6" s="1"/>
  <c r="E87" i="6"/>
  <c r="E85" i="7"/>
  <c r="E73" i="4"/>
  <c r="E78" i="8"/>
  <c r="E73" i="8"/>
  <c r="E78" i="4" l="1"/>
  <c r="E15" i="7" l="1"/>
  <c r="E20" i="7" s="1"/>
  <c r="E90" i="7" s="1"/>
  <c r="B17" i="3" s="1"/>
</calcChain>
</file>

<file path=xl/sharedStrings.xml><?xml version="1.0" encoding="utf-8"?>
<sst xmlns="http://schemas.openxmlformats.org/spreadsheetml/2006/main" count="430" uniqueCount="96">
  <si>
    <t>I</t>
  </si>
  <si>
    <t>II</t>
  </si>
  <si>
    <t>Constancia de CURP.</t>
  </si>
  <si>
    <t>III</t>
  </si>
  <si>
    <t>Constancia de RFC.</t>
  </si>
  <si>
    <t>IV</t>
  </si>
  <si>
    <t>V</t>
  </si>
  <si>
    <t>Constancia de membresía en Asociación Inmobiliaria (opcional).</t>
  </si>
  <si>
    <t>VI</t>
  </si>
  <si>
    <t>Certificados de capacitación inmobiliaria expedidos por alguna institución o autoridad competente.</t>
  </si>
  <si>
    <t>VII</t>
  </si>
  <si>
    <t>Carta compromiso para sujetarse a los programas de capacitación y acreditación en la materia.</t>
  </si>
  <si>
    <t>VIII</t>
  </si>
  <si>
    <t>IX</t>
  </si>
  <si>
    <t>Carta de no antecedentes penales por delitos patrimoniales.</t>
  </si>
  <si>
    <t>Cumple con todos los requisitos establecidos en el artículo 7º de la Ley para la Prestación de Servicios Inmobiliarios</t>
  </si>
  <si>
    <t>Requisitos:</t>
  </si>
  <si>
    <t>Cumple</t>
  </si>
  <si>
    <t xml:space="preserve">Entregar todos los documentos para la Inscripción en el RAIEM. </t>
  </si>
  <si>
    <t>Comprobar experiencia mínima de 2 años trabajando en el sector inmobiliario.</t>
  </si>
  <si>
    <t>Acreditar un mínimo de 30 créditos obtenidos como capacitador o capacitado o en trabajos no remunerados aplicables al sector inmobiliario.</t>
  </si>
  <si>
    <t>Comprobar experiencia mínima de 5 años trabajando en el sector inmobiliario.</t>
  </si>
  <si>
    <t>Contar con una carrera profesional.</t>
  </si>
  <si>
    <t>Certificado en materia de crédito emitido por el Consejo de Normalización y Certificación de Competencia Laboral (CONOCER).</t>
  </si>
  <si>
    <t>Acreditar un mínimo de 50 créditos obtenidos como capacitador o capacitado o en trabajos no remunerados aplicables al sector inmobiliario.</t>
  </si>
  <si>
    <t>Manifestar haciendo uso del formato proporcionado por la DGE, bajo protesta de decir verdad, que no se ha modificado la información originadora de la inscripción.</t>
  </si>
  <si>
    <t>Presentar copia de la licencia a renovar.</t>
  </si>
  <si>
    <t>CRÉDITOS A OBTENER CONFORME A ENTREGA DOCUMENTAL</t>
  </si>
  <si>
    <t>I. Máximo grado de estudios (considerados solamente durante la primer inscripción al RAIEM):</t>
  </si>
  <si>
    <t>Créditos</t>
  </si>
  <si>
    <t>Documento</t>
  </si>
  <si>
    <t>Cantidad</t>
  </si>
  <si>
    <t>Créditos obtenidos</t>
  </si>
  <si>
    <t>Certificado de primaria terminada</t>
  </si>
  <si>
    <t xml:space="preserve">Certificado de secundaria terminada </t>
  </si>
  <si>
    <t xml:space="preserve">Certificado de preparatoria o similar terminada </t>
  </si>
  <si>
    <t xml:space="preserve">Certificado de carrera técnica concluida </t>
  </si>
  <si>
    <t xml:space="preserve">Certificado de carrera técnica superior concluida </t>
  </si>
  <si>
    <t>Título de carrera profesional concluida</t>
  </si>
  <si>
    <t xml:space="preserve">Título de especialidad terminada </t>
  </si>
  <si>
    <t xml:space="preserve">Título de Maestría </t>
  </si>
  <si>
    <t>Título de Doctorado</t>
  </si>
  <si>
    <t>II. Por capacitación en temas afines a los servicios inmobiliarios:</t>
  </si>
  <si>
    <t>Cada hora de capacitación de actualización con un máximo de dos horas</t>
  </si>
  <si>
    <t xml:space="preserve">Asistencia a foros </t>
  </si>
  <si>
    <t xml:space="preserve">Asistencia a conferencias </t>
  </si>
  <si>
    <t xml:space="preserve">Asistencia a congresos </t>
  </si>
  <si>
    <t xml:space="preserve">Certificación </t>
  </si>
  <si>
    <t xml:space="preserve">Diplomado </t>
  </si>
  <si>
    <t xml:space="preserve">Cada nivel en idiomas </t>
  </si>
  <si>
    <t>III. Por pertenecer a una Asociación:</t>
  </si>
  <si>
    <t xml:space="preserve">Inscripción (por una sola ocasión) </t>
  </si>
  <si>
    <t xml:space="preserve">Membresía anual al corriente </t>
  </si>
  <si>
    <t xml:space="preserve">Pertenecer a la mesa Directiva </t>
  </si>
  <si>
    <t xml:space="preserve">Tener nombramiento de vocal, consejero o similar </t>
  </si>
  <si>
    <t>IV. Brindar capacitación de manera honoraria:</t>
  </si>
  <si>
    <t xml:space="preserve">En foros </t>
  </si>
  <si>
    <t xml:space="preserve">En conferencias </t>
  </si>
  <si>
    <t xml:space="preserve">En congresos </t>
  </si>
  <si>
    <t xml:space="preserve">De certificación </t>
  </si>
  <si>
    <t xml:space="preserve">Cada módulo en diplomados </t>
  </si>
  <si>
    <t>V. Por otros servicios:</t>
  </si>
  <si>
    <t>De 1 a 15</t>
  </si>
  <si>
    <t xml:space="preserve">Publicaciones en revistas y periódicos </t>
  </si>
  <si>
    <t>De 5 a 20</t>
  </si>
  <si>
    <t xml:space="preserve">Participar en reportajes periodísticos </t>
  </si>
  <si>
    <t>Experiencia probada en el sector inmobiliario de mínimo 5 años de antigüedad, comprobada con Registro Federal de Contribuyentes</t>
  </si>
  <si>
    <t xml:space="preserve">INSCRIPCIÓN EN EL RAIEM </t>
  </si>
  <si>
    <t>Identificación oficial vigente con fotografía.</t>
  </si>
  <si>
    <t>LICENCIA PARA LA PRESTACIÓN DE SERVICIOS INMOBILIARIOS (LSI)</t>
  </si>
  <si>
    <t>LICENCIA INMOBILIARIA PROFESIONAL (LIP)</t>
  </si>
  <si>
    <t>Sí</t>
  </si>
  <si>
    <t>No</t>
  </si>
  <si>
    <t>Pendiente</t>
  </si>
  <si>
    <t>Verificar</t>
  </si>
  <si>
    <t>Requisitos (presentar original)</t>
  </si>
  <si>
    <t>Total =</t>
  </si>
  <si>
    <t>Total de créditos obtenidos =</t>
  </si>
  <si>
    <t>Total de créditos obtenidos como capacitador, capacitado o en trabajos no remunerados =</t>
  </si>
  <si>
    <t>Cumple con todos los requisitos para obtener LSI:</t>
  </si>
  <si>
    <t>Cumple con todos los requisitos para obtener LIP:</t>
  </si>
  <si>
    <t>REVALIDACIÓN DE LICENCIA PARA LA PRESTACIÓN DE SERVICIOS INMOBILIARIOS (LSI)</t>
  </si>
  <si>
    <t>REVALIDACIÓN DE LICENCIA INMOBILIARIA PROFESIONAL (LIP)</t>
  </si>
  <si>
    <t>Comprobante de domicilio actualizado.</t>
  </si>
  <si>
    <t>Solicitud de inscripción, en la cual se acepta el compromiso de sujetarse a las obligaciones que marca la Ley para la Prestación de Servicios Inmobiliarios en el Estado de Michoacán, su Reglamento y el Código de Ética.</t>
  </si>
  <si>
    <t>Si hubiera alguna modificación ésta deberá expresarse y acreditarse con la documentación respectiva.</t>
  </si>
  <si>
    <t>Acreditar la capacitación, actualización o formación profesional realizada durante la vigencia, de conformidad con la tabla de créditos requeridos para la revalidación de la licencia en la modalidad correspondiente (20 créditos para LSI y 40 créditos para LIP).</t>
  </si>
  <si>
    <t>Solicitud de revalidación de licencia, en la cual se acepta el compromiso de sujetarse a las obligaciones que marca la Ley para la Prestación de Servicios Inmobiliarios en el Estado de Michoacán, su Reglamento y el Código de Ética.</t>
  </si>
  <si>
    <t>RELLENE LOS CAMPOS PARA EVALUAR SU SOLICITUD</t>
  </si>
  <si>
    <t>Créditos max. obtenidos</t>
  </si>
  <si>
    <t>Créditos min. obtenidos</t>
  </si>
  <si>
    <t>MAXIMOS POR CAPACITACIÓN</t>
  </si>
  <si>
    <t>REQ. MINIMO 40</t>
  </si>
  <si>
    <t>REQ. MINIMO 20</t>
  </si>
  <si>
    <t>REQ. MINIMO 50</t>
  </si>
  <si>
    <t>REQ. MINIMO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</si>
</sst>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sz val="12"/>
      <color theme="1"/>
      <name val="Tw Cen MT"/>
      <family val="2"/>
    </font>
    <font>
      <sz val="12"/>
      <color theme="1"/>
      <name val="Tw Cen MT Condensed Extra Bold"/>
      <family val="2"/>
    </font>
    <font>
      <sz val="14"/>
      <color theme="1"/>
      <name val="Tw Cen MT"/>
      <family val="2"/>
    </font>
    <font>
      <sz val="11"/>
      <color theme="1"/>
      <name val="Tw Cen MT Condensed Extra Bold"/>
      <family val="2"/>
    </font>
    <font>
      <sz val="16"/>
      <color theme="1"/>
      <name val="Tw Cen MT Condensed Extra Bold"/>
      <family val="2"/>
    </font>
    <font>
      <sz val="14"/>
      <color theme="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4"/>
      <color rgb="FFC00000"/>
      <name val="Tw Cen MT"/>
      <family val="2"/>
    </font>
    <font>
      <b/>
      <i/>
      <sz val="14"/>
      <color theme="1"/>
      <name val="Tw Cen MT"/>
      <family val="2"/>
    </font>
    <font>
      <sz val="11"/>
      <color theme="0"/>
      <name val="Calibri"/>
      <family val="2"/>
      <scheme val="minor"/>
    </font>
    <font>
      <sz val="11"/>
      <color theme="0"/>
      <name val="Tw Cen MT"/>
      <family val="2"/>
    </font>
    <font>
      <sz val="11"/>
      <color theme="1"/>
      <name val="Tw Cen MT"/>
      <family val="2"/>
    </font>
    <font>
      <sz val="16"/>
      <color rgb="FFC00000"/>
      <name val="Tw Cen MT Condensed Extra Bold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0" borderId="0" xfId="0" applyFont="1" applyProtection="1"/>
    <xf numFmtId="0" fontId="0" fillId="3" borderId="0" xfId="0" applyFill="1" applyAlignment="1" applyProtection="1">
      <alignment vertical="center"/>
    </xf>
    <xf numFmtId="0" fontId="0" fillId="3" borderId="0" xfId="0" applyFill="1" applyProtection="1"/>
    <xf numFmtId="0" fontId="7" fillId="0" borderId="0" xfId="0" applyFont="1" applyAlignment="1" applyProtection="1"/>
    <xf numFmtId="0" fontId="4" fillId="0" borderId="0" xfId="0" applyFont="1" applyAlignment="1" applyProtection="1">
      <alignment vertical="center"/>
    </xf>
    <xf numFmtId="0" fontId="8" fillId="4" borderId="1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15" fillId="0" borderId="0" xfId="0" applyFont="1" applyAlignment="1" applyProtection="1">
      <alignment horizontal="right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right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 vertical="center" indent="1"/>
    </xf>
    <xf numFmtId="0" fontId="5" fillId="0" borderId="13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left" vertical="center" indent="1"/>
    </xf>
    <xf numFmtId="0" fontId="5" fillId="2" borderId="19" xfId="0" applyFont="1" applyFill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indent="1"/>
    </xf>
    <xf numFmtId="0" fontId="5" fillId="3" borderId="6" xfId="0" applyFont="1" applyFill="1" applyBorder="1" applyAlignment="1" applyProtection="1">
      <alignment horizontal="left" vertical="center" indent="1"/>
    </xf>
    <xf numFmtId="0" fontId="5" fillId="2" borderId="6" xfId="0" applyFont="1" applyFill="1" applyBorder="1" applyAlignment="1" applyProtection="1">
      <alignment horizontal="left" vertical="center" indent="1"/>
    </xf>
    <xf numFmtId="0" fontId="5" fillId="2" borderId="8" xfId="0" applyFont="1" applyFill="1" applyBorder="1" applyAlignment="1" applyProtection="1">
      <alignment horizontal="left" vertical="center" indent="1"/>
    </xf>
    <xf numFmtId="0" fontId="5" fillId="3" borderId="0" xfId="0" applyFont="1" applyFill="1" applyAlignment="1" applyProtection="1">
      <alignment vertical="center"/>
    </xf>
    <xf numFmtId="0" fontId="8" fillId="4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left" vertical="center" indent="1"/>
    </xf>
    <xf numFmtId="0" fontId="5" fillId="0" borderId="14" xfId="0" applyFont="1" applyBorder="1" applyAlignment="1" applyProtection="1">
      <alignment horizontal="left" vertical="center" indent="1"/>
    </xf>
    <xf numFmtId="0" fontId="5" fillId="2" borderId="14" xfId="0" applyFont="1" applyFill="1" applyBorder="1" applyAlignment="1" applyProtection="1">
      <alignment horizontal="left" vertical="center" indent="1"/>
    </xf>
    <xf numFmtId="0" fontId="5" fillId="0" borderId="17" xfId="0" applyFont="1" applyBorder="1" applyAlignment="1" applyProtection="1">
      <alignment horizontal="left" vertical="center" indent="1"/>
    </xf>
    <xf numFmtId="0" fontId="8" fillId="4" borderId="24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left" vertical="center" indent="1"/>
    </xf>
    <xf numFmtId="0" fontId="5" fillId="3" borderId="19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Alignment="1" applyProtection="1">
      <alignment horizontal="left" vertical="center" indent="1"/>
    </xf>
    <xf numFmtId="17" fontId="5" fillId="2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indent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10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distributed" indent="1"/>
    </xf>
    <xf numFmtId="0" fontId="5" fillId="2" borderId="14" xfId="0" applyFont="1" applyFill="1" applyBorder="1" applyAlignment="1" applyProtection="1">
      <alignment horizontal="left" vertical="distributed" indent="1"/>
    </xf>
    <xf numFmtId="0" fontId="10" fillId="3" borderId="0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distributed" indent="1"/>
    </xf>
    <xf numFmtId="0" fontId="5" fillId="2" borderId="15" xfId="0" applyFont="1" applyFill="1" applyBorder="1" applyAlignment="1" applyProtection="1">
      <alignment horizontal="left" vertical="distributed" indent="1"/>
    </xf>
    <xf numFmtId="0" fontId="5" fillId="3" borderId="5" xfId="0" applyFont="1" applyFill="1" applyBorder="1" applyAlignment="1" applyProtection="1">
      <alignment horizontal="left" vertical="distributed" indent="1"/>
    </xf>
    <xf numFmtId="0" fontId="5" fillId="3" borderId="14" xfId="0" applyFont="1" applyFill="1" applyBorder="1" applyAlignment="1" applyProtection="1">
      <alignment horizontal="left" vertical="distributed" indent="1"/>
    </xf>
    <xf numFmtId="0" fontId="5" fillId="3" borderId="5" xfId="0" applyFont="1" applyFill="1" applyBorder="1" applyAlignment="1" applyProtection="1">
      <alignment horizontal="left" vertical="center" wrapText="1" indent="1"/>
    </xf>
    <xf numFmtId="0" fontId="5" fillId="3" borderId="14" xfId="0" applyFont="1" applyFill="1" applyBorder="1" applyAlignment="1" applyProtection="1">
      <alignment horizontal="left" vertical="center" wrapText="1" indent="1"/>
    </xf>
    <xf numFmtId="0" fontId="5" fillId="2" borderId="7" xfId="0" applyFont="1" applyFill="1" applyBorder="1" applyAlignment="1" applyProtection="1">
      <alignment horizontal="left" vertical="distributed" indent="1"/>
    </xf>
    <xf numFmtId="0" fontId="5" fillId="2" borderId="17" xfId="0" applyFont="1" applyFill="1" applyBorder="1" applyAlignment="1" applyProtection="1">
      <alignment horizontal="left" vertical="distributed" indent="1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 wrapText="1" indent="1"/>
    </xf>
    <xf numFmtId="0" fontId="5" fillId="2" borderId="17" xfId="0" applyFont="1" applyFill="1" applyBorder="1" applyAlignment="1" applyProtection="1">
      <alignment horizontal="left" vertical="center" wrapText="1" indent="1"/>
    </xf>
    <xf numFmtId="0" fontId="5" fillId="2" borderId="3" xfId="0" applyFont="1" applyFill="1" applyBorder="1" applyAlignment="1" applyProtection="1">
      <alignment horizontal="left" vertical="center" indent="1"/>
    </xf>
    <xf numFmtId="0" fontId="5" fillId="2" borderId="15" xfId="0" applyFont="1" applyFill="1" applyBorder="1" applyAlignment="1" applyProtection="1">
      <alignment horizontal="left" vertical="center" indent="1"/>
    </xf>
    <xf numFmtId="0" fontId="5" fillId="3" borderId="5" xfId="0" applyFont="1" applyFill="1" applyBorder="1" applyAlignment="1" applyProtection="1">
      <alignment horizontal="left" vertical="center" indent="1"/>
    </xf>
    <xf numFmtId="0" fontId="5" fillId="3" borderId="14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left" vertical="distributed" indent="1"/>
    </xf>
    <xf numFmtId="0" fontId="5" fillId="2" borderId="18" xfId="0" applyFont="1" applyFill="1" applyBorder="1" applyAlignment="1" applyProtection="1">
      <alignment horizontal="left" vertical="distributed" indent="1"/>
    </xf>
    <xf numFmtId="0" fontId="5" fillId="3" borderId="13" xfId="0" applyFont="1" applyFill="1" applyBorder="1" applyAlignment="1" applyProtection="1">
      <alignment horizontal="left" vertical="distributed" indent="1"/>
    </xf>
    <xf numFmtId="0" fontId="5" fillId="2" borderId="13" xfId="0" applyFont="1" applyFill="1" applyBorder="1" applyAlignment="1" applyProtection="1">
      <alignment horizontal="left" vertical="distributed" indent="1"/>
    </xf>
    <xf numFmtId="0" fontId="5" fillId="3" borderId="13" xfId="0" applyFont="1" applyFill="1" applyBorder="1" applyAlignment="1" applyProtection="1">
      <alignment horizontal="left" vertical="center" wrapText="1" indent="1"/>
    </xf>
    <xf numFmtId="0" fontId="16" fillId="0" borderId="0" xfId="0" applyFont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 indent="1"/>
    </xf>
    <xf numFmtId="0" fontId="5" fillId="2" borderId="14" xfId="0" applyFont="1" applyFill="1" applyBorder="1" applyAlignment="1" applyProtection="1">
      <alignment horizontal="left" vertical="center" indent="1"/>
    </xf>
    <xf numFmtId="0" fontId="5" fillId="2" borderId="3" xfId="0" applyFont="1" applyFill="1" applyBorder="1" applyAlignment="1" applyProtection="1">
      <alignment horizontal="left" vertical="center" wrapText="1" indent="1"/>
    </xf>
    <xf numFmtId="0" fontId="5" fillId="2" borderId="15" xfId="0" applyFont="1" applyFill="1" applyBorder="1" applyAlignment="1" applyProtection="1">
      <alignment horizontal="left" vertical="center" wrapText="1" indent="1"/>
    </xf>
    <xf numFmtId="0" fontId="5" fillId="3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39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2060"/>
    <pageSetUpPr fitToPage="1"/>
  </sheetPr>
  <dimension ref="A1:G17"/>
  <sheetViews>
    <sheetView zoomScaleNormal="100" workbookViewId="0"/>
  </sheetViews>
  <sheetFormatPr baseColWidth="10" defaultRowHeight="15" x14ac:dyDescent="0.25"/>
  <cols>
    <col min="1" max="1" width="3" style="2" customWidth="1"/>
    <col min="2" max="2" width="12.7109375" style="2" customWidth="1"/>
    <col min="3" max="3" width="126.85546875" style="2" customWidth="1"/>
    <col min="4" max="4" width="11" style="2" customWidth="1"/>
    <col min="5" max="5" width="26.7109375" style="2" bestFit="1" customWidth="1"/>
    <col min="6" max="6" width="4.140625" style="2" customWidth="1"/>
    <col min="7" max="16384" width="11.42578125" style="2"/>
  </cols>
  <sheetData>
    <row r="1" spans="1:7" x14ac:dyDescent="0.25">
      <c r="A1" s="1"/>
      <c r="B1" s="1"/>
      <c r="C1" s="1"/>
      <c r="D1" s="1"/>
      <c r="E1" s="1"/>
    </row>
    <row r="2" spans="1:7" ht="20.100000000000001" customHeight="1" x14ac:dyDescent="0.3">
      <c r="A2" s="1"/>
      <c r="B2" s="119" t="s">
        <v>67</v>
      </c>
      <c r="C2" s="119"/>
      <c r="D2" s="119"/>
      <c r="E2" s="119"/>
      <c r="F2" s="12"/>
    </row>
    <row r="3" spans="1:7" ht="18.75" customHeight="1" thickBot="1" x14ac:dyDescent="0.35">
      <c r="A3" s="1"/>
      <c r="B3" s="133" t="s">
        <v>88</v>
      </c>
      <c r="C3" s="133"/>
      <c r="D3" s="133"/>
      <c r="E3" s="133"/>
      <c r="F3" s="12"/>
    </row>
    <row r="4" spans="1:7" ht="22.5" customHeight="1" thickBot="1" x14ac:dyDescent="0.3">
      <c r="A4" s="1"/>
      <c r="B4" s="13"/>
      <c r="C4" s="120" t="s">
        <v>75</v>
      </c>
      <c r="D4" s="121"/>
      <c r="E4" s="50" t="s">
        <v>17</v>
      </c>
      <c r="F4" s="11"/>
      <c r="G4" s="3"/>
    </row>
    <row r="5" spans="1:7" ht="24.95" customHeight="1" x14ac:dyDescent="0.25">
      <c r="A5" s="1"/>
      <c r="B5" s="21" t="s">
        <v>0</v>
      </c>
      <c r="C5" s="122" t="s">
        <v>68</v>
      </c>
      <c r="D5" s="123"/>
      <c r="E5" s="36" t="s">
        <v>73</v>
      </c>
      <c r="F5" s="11"/>
      <c r="G5" s="39" t="s">
        <v>71</v>
      </c>
    </row>
    <row r="6" spans="1:7" ht="24.95" customHeight="1" x14ac:dyDescent="0.25">
      <c r="A6" s="1"/>
      <c r="B6" s="27" t="s">
        <v>1</v>
      </c>
      <c r="C6" s="124" t="s">
        <v>2</v>
      </c>
      <c r="D6" s="125"/>
      <c r="E6" s="22" t="s">
        <v>73</v>
      </c>
      <c r="F6" s="11"/>
      <c r="G6" s="39" t="s">
        <v>72</v>
      </c>
    </row>
    <row r="7" spans="1:7" ht="24.95" customHeight="1" x14ac:dyDescent="0.25">
      <c r="A7" s="1"/>
      <c r="B7" s="24" t="s">
        <v>3</v>
      </c>
      <c r="C7" s="117" t="s">
        <v>4</v>
      </c>
      <c r="D7" s="118"/>
      <c r="E7" s="22" t="s">
        <v>73</v>
      </c>
      <c r="F7" s="11"/>
      <c r="G7" s="39" t="s">
        <v>73</v>
      </c>
    </row>
    <row r="8" spans="1:7" ht="24.95" customHeight="1" x14ac:dyDescent="0.25">
      <c r="A8" s="1"/>
      <c r="B8" s="27" t="s">
        <v>5</v>
      </c>
      <c r="C8" s="124" t="s">
        <v>83</v>
      </c>
      <c r="D8" s="125"/>
      <c r="E8" s="22" t="s">
        <v>73</v>
      </c>
      <c r="F8" s="11"/>
      <c r="G8" s="39" t="s">
        <v>74</v>
      </c>
    </row>
    <row r="9" spans="1:7" ht="24.95" customHeight="1" x14ac:dyDescent="0.25">
      <c r="A9" s="1"/>
      <c r="B9" s="24" t="s">
        <v>6</v>
      </c>
      <c r="C9" s="117" t="s">
        <v>7</v>
      </c>
      <c r="D9" s="118"/>
      <c r="E9" s="22" t="s">
        <v>73</v>
      </c>
      <c r="F9" s="11"/>
      <c r="G9" s="3"/>
    </row>
    <row r="10" spans="1:7" ht="24.95" customHeight="1" x14ac:dyDescent="0.25">
      <c r="A10" s="1"/>
      <c r="B10" s="27" t="s">
        <v>8</v>
      </c>
      <c r="C10" s="124" t="s">
        <v>9</v>
      </c>
      <c r="D10" s="125"/>
      <c r="E10" s="22" t="s">
        <v>73</v>
      </c>
      <c r="F10" s="11"/>
      <c r="G10" s="3"/>
    </row>
    <row r="11" spans="1:7" ht="24.95" customHeight="1" x14ac:dyDescent="0.25">
      <c r="A11" s="1"/>
      <c r="B11" s="24" t="s">
        <v>10</v>
      </c>
      <c r="C11" s="117" t="s">
        <v>11</v>
      </c>
      <c r="D11" s="118"/>
      <c r="E11" s="22" t="s">
        <v>73</v>
      </c>
      <c r="F11" s="11"/>
      <c r="G11" s="3"/>
    </row>
    <row r="12" spans="1:7" ht="43.5" customHeight="1" x14ac:dyDescent="0.25">
      <c r="A12" s="1"/>
      <c r="B12" s="27" t="s">
        <v>12</v>
      </c>
      <c r="C12" s="126" t="s">
        <v>84</v>
      </c>
      <c r="D12" s="127"/>
      <c r="E12" s="22" t="s">
        <v>73</v>
      </c>
      <c r="F12" s="11"/>
      <c r="G12" s="3"/>
    </row>
    <row r="13" spans="1:7" ht="24.95" customHeight="1" thickBot="1" x14ac:dyDescent="0.3">
      <c r="A13" s="1"/>
      <c r="B13" s="19" t="s">
        <v>13</v>
      </c>
      <c r="C13" s="128" t="s">
        <v>14</v>
      </c>
      <c r="D13" s="129"/>
      <c r="E13" s="33" t="s">
        <v>73</v>
      </c>
      <c r="F13" s="11"/>
      <c r="G13" s="3"/>
    </row>
    <row r="14" spans="1:7" ht="24.95" customHeight="1" thickBot="1" x14ac:dyDescent="0.3">
      <c r="A14" s="1"/>
      <c r="B14" s="4"/>
      <c r="C14" s="5"/>
      <c r="D14" s="5"/>
      <c r="E14" s="4"/>
      <c r="F14" s="3"/>
      <c r="G14" s="3"/>
    </row>
    <row r="15" spans="1:7" ht="24.95" customHeight="1" thickBot="1" x14ac:dyDescent="0.3">
      <c r="A15" s="1"/>
      <c r="B15" s="130" t="s">
        <v>15</v>
      </c>
      <c r="C15" s="131"/>
      <c r="D15" s="132"/>
      <c r="E15" s="14" t="str">
        <f>IF(AND(E5="Sí",E6="Sí",E7="Sí",E8="Sí",E10="Sí",E11="Sí",E12="Sí",E13="Sí"),"Sí","No")</f>
        <v>No</v>
      </c>
    </row>
    <row r="16" spans="1:7" ht="8.25" customHeight="1" x14ac:dyDescent="0.25">
      <c r="A16" s="1"/>
      <c r="B16" s="15"/>
      <c r="C16" s="15"/>
      <c r="D16" s="15"/>
      <c r="E16" s="40"/>
    </row>
    <row r="17" spans="1:5" ht="24.95" customHeight="1" x14ac:dyDescent="0.25">
      <c r="A17" s="1"/>
      <c r="B17" s="116" t="str">
        <f>IF(LSI!E90="Sí","Procede la expedición de LSI",IF(LIP!E92="Sí","Procede la expedición de LIP",IF(E15="Sí","Procede la expedición de Constancia","No procede la expedición de Constancia ni de Licencia, documentos pendientes de entrega")))</f>
        <v>No procede la expedición de Constancia ni de Licencia, documentos pendientes de entrega</v>
      </c>
      <c r="C17" s="116"/>
      <c r="D17" s="116"/>
      <c r="E17" s="116"/>
    </row>
  </sheetData>
  <sheetProtection algorithmName="SHA-512" hashValue="3R/g6OHfraupeKyE4wE3LG2Nsk9n/8tx9h4va86/JIxSbhhv7jzGMmy5glBSNG0LQfgtnoEEtLk619VJRHXiYA==" saltValue="R32K6QCDZQI/7xggXgJ6pg==" spinCount="100000"/>
  <mergeCells count="14">
    <mergeCell ref="B17:E17"/>
    <mergeCell ref="C7:D7"/>
    <mergeCell ref="B2:E2"/>
    <mergeCell ref="C4:D4"/>
    <mergeCell ref="C5:D5"/>
    <mergeCell ref="C6:D6"/>
    <mergeCell ref="C8:D8"/>
    <mergeCell ref="C9:D9"/>
    <mergeCell ref="C10:D10"/>
    <mergeCell ref="C11:D11"/>
    <mergeCell ref="C12:D12"/>
    <mergeCell ref="C13:D13"/>
    <mergeCell ref="B15:D15"/>
    <mergeCell ref="B3:E3"/>
  </mergeCells>
  <conditionalFormatting sqref="E5:E13">
    <cfRule type="containsText" dxfId="138" priority="29" operator="containsText" text="Verificar">
      <formula>NOT(ISERROR(SEARCH("Verificar",E5)))</formula>
    </cfRule>
    <cfRule type="containsText" dxfId="137" priority="30" operator="containsText" text="Pendiente">
      <formula>NOT(ISERROR(SEARCH("Pendiente",E5)))</formula>
    </cfRule>
    <cfRule type="containsText" dxfId="136" priority="31" operator="containsText" text="Sí">
      <formula>NOT(ISERROR(SEARCH("Sí",E5)))</formula>
    </cfRule>
    <cfRule type="containsText" dxfId="135" priority="32" operator="containsText" text="No">
      <formula>NOT(ISERROR(SEARCH("No",E5)))</formula>
    </cfRule>
  </conditionalFormatting>
  <conditionalFormatting sqref="E15">
    <cfRule type="containsText" dxfId="134" priority="23" operator="containsText" text="Sí">
      <formula>NOT(ISERROR(SEARCH("Sí",E15)))</formula>
    </cfRule>
    <cfRule type="containsText" dxfId="133" priority="24" operator="containsText" text="No">
      <formula>NOT(ISERROR(SEARCH("No",E15)))</formula>
    </cfRule>
  </conditionalFormatting>
  <dataValidations count="2">
    <dataValidation type="list" allowBlank="1" showErrorMessage="1" errorTitle="Entrada no válida" error="Seleccione una opción de la lista" prompt="Seleccione una opción de la lista" sqref="E6:E13" xr:uid="{00000000-0002-0000-0000-000000000000}">
      <formula1>$G$5:$G$8</formula1>
    </dataValidation>
    <dataValidation type="list" allowBlank="1" showInputMessage="1" showErrorMessage="1" errorTitle="Entrada no válida" error="Seleccione una opción de la lista" prompt="Seleccione una opción de la lista" sqref="E5" xr:uid="{00000000-0002-0000-0000-000001000000}">
      <formula1>"Sí, No, Pendiente, Verificar"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G90"/>
  <sheetViews>
    <sheetView zoomScaleNormal="100" workbookViewId="0"/>
  </sheetViews>
  <sheetFormatPr baseColWidth="10" defaultRowHeight="15" x14ac:dyDescent="0.25"/>
  <cols>
    <col min="1" max="1" width="3" style="44" customWidth="1"/>
    <col min="2" max="2" width="12.7109375" style="44" customWidth="1"/>
    <col min="3" max="3" width="123.28515625" style="44" customWidth="1"/>
    <col min="4" max="4" width="12.5703125" style="44" customWidth="1"/>
    <col min="5" max="5" width="30.5703125" style="44" customWidth="1"/>
    <col min="6" max="6" width="30.28515625" style="44" customWidth="1"/>
    <col min="7" max="16384" width="11.42578125" style="44"/>
  </cols>
  <sheetData>
    <row r="1" spans="1:7" x14ac:dyDescent="0.25">
      <c r="A1" s="43"/>
      <c r="B1" s="43"/>
      <c r="C1" s="43"/>
      <c r="D1" s="43"/>
      <c r="E1" s="43"/>
    </row>
    <row r="2" spans="1:7" ht="20.100000000000001" customHeight="1" x14ac:dyDescent="0.3">
      <c r="A2" s="43"/>
      <c r="B2" s="119" t="s">
        <v>67</v>
      </c>
      <c r="C2" s="119"/>
      <c r="D2" s="119"/>
      <c r="E2" s="119"/>
      <c r="F2" s="48"/>
    </row>
    <row r="3" spans="1:7" ht="18.75" customHeight="1" thickBot="1" x14ac:dyDescent="0.35">
      <c r="A3" s="43"/>
      <c r="B3" s="151" t="s">
        <v>88</v>
      </c>
      <c r="C3" s="151"/>
      <c r="D3" s="151"/>
      <c r="E3" s="151"/>
      <c r="F3" s="48"/>
    </row>
    <row r="4" spans="1:7" ht="22.5" customHeight="1" thickBot="1" x14ac:dyDescent="0.3">
      <c r="A4" s="43"/>
      <c r="B4" s="49"/>
      <c r="C4" s="120" t="s">
        <v>75</v>
      </c>
      <c r="D4" s="121"/>
      <c r="E4" s="50" t="s">
        <v>17</v>
      </c>
      <c r="F4" s="45"/>
      <c r="G4" s="51"/>
    </row>
    <row r="5" spans="1:7" ht="24.95" customHeight="1" x14ac:dyDescent="0.25">
      <c r="A5" s="43"/>
      <c r="B5" s="21" t="s">
        <v>0</v>
      </c>
      <c r="C5" s="122" t="s">
        <v>68</v>
      </c>
      <c r="D5" s="147"/>
      <c r="E5" s="42" t="str">
        <f>Constancia!E5</f>
        <v>Pendiente</v>
      </c>
      <c r="F5" s="45"/>
      <c r="G5" s="105" t="s">
        <v>71</v>
      </c>
    </row>
    <row r="6" spans="1:7" ht="24.95" customHeight="1" x14ac:dyDescent="0.25">
      <c r="A6" s="43"/>
      <c r="B6" s="27" t="s">
        <v>1</v>
      </c>
      <c r="C6" s="124" t="s">
        <v>2</v>
      </c>
      <c r="D6" s="148"/>
      <c r="E6" s="23" t="str">
        <f>Constancia!E6</f>
        <v>Pendiente</v>
      </c>
      <c r="F6" s="45"/>
      <c r="G6" s="105" t="s">
        <v>72</v>
      </c>
    </row>
    <row r="7" spans="1:7" ht="24.95" customHeight="1" x14ac:dyDescent="0.25">
      <c r="A7" s="43"/>
      <c r="B7" s="24" t="s">
        <v>3</v>
      </c>
      <c r="C7" s="117" t="s">
        <v>4</v>
      </c>
      <c r="D7" s="149"/>
      <c r="E7" s="23" t="str">
        <f>Constancia!E7</f>
        <v>Pendiente</v>
      </c>
      <c r="F7" s="45"/>
      <c r="G7" s="105" t="s">
        <v>73</v>
      </c>
    </row>
    <row r="8" spans="1:7" ht="24.95" customHeight="1" x14ac:dyDescent="0.25">
      <c r="A8" s="43"/>
      <c r="B8" s="27" t="s">
        <v>5</v>
      </c>
      <c r="C8" s="124" t="s">
        <v>83</v>
      </c>
      <c r="D8" s="148"/>
      <c r="E8" s="23" t="str">
        <f>Constancia!E8</f>
        <v>Pendiente</v>
      </c>
      <c r="F8" s="45"/>
      <c r="G8" s="105" t="s">
        <v>74</v>
      </c>
    </row>
    <row r="9" spans="1:7" ht="24.95" customHeight="1" x14ac:dyDescent="0.25">
      <c r="A9" s="43"/>
      <c r="B9" s="24" t="s">
        <v>6</v>
      </c>
      <c r="C9" s="117" t="s">
        <v>7</v>
      </c>
      <c r="D9" s="149"/>
      <c r="E9" s="23" t="str">
        <f>Constancia!E9</f>
        <v>Pendiente</v>
      </c>
      <c r="F9" s="45"/>
      <c r="G9" s="51"/>
    </row>
    <row r="10" spans="1:7" ht="24.95" customHeight="1" x14ac:dyDescent="0.25">
      <c r="A10" s="43"/>
      <c r="B10" s="27" t="s">
        <v>8</v>
      </c>
      <c r="C10" s="124" t="s">
        <v>9</v>
      </c>
      <c r="D10" s="148"/>
      <c r="E10" s="23" t="str">
        <f>Constancia!E10</f>
        <v>Pendiente</v>
      </c>
      <c r="F10" s="45"/>
      <c r="G10" s="51"/>
    </row>
    <row r="11" spans="1:7" ht="24.95" customHeight="1" x14ac:dyDescent="0.25">
      <c r="A11" s="43"/>
      <c r="B11" s="24" t="s">
        <v>10</v>
      </c>
      <c r="C11" s="117" t="s">
        <v>11</v>
      </c>
      <c r="D11" s="149"/>
      <c r="E11" s="23" t="str">
        <f>Constancia!E11</f>
        <v>Pendiente</v>
      </c>
      <c r="F11" s="45"/>
      <c r="G11" s="51"/>
    </row>
    <row r="12" spans="1:7" ht="43.5" customHeight="1" x14ac:dyDescent="0.25">
      <c r="A12" s="43"/>
      <c r="B12" s="27" t="s">
        <v>12</v>
      </c>
      <c r="C12" s="126" t="s">
        <v>84</v>
      </c>
      <c r="D12" s="150"/>
      <c r="E12" s="23" t="str">
        <f>Constancia!E12</f>
        <v>Pendiente</v>
      </c>
      <c r="F12" s="45"/>
      <c r="G12" s="51"/>
    </row>
    <row r="13" spans="1:7" ht="24.95" customHeight="1" thickBot="1" x14ac:dyDescent="0.3">
      <c r="A13" s="43"/>
      <c r="B13" s="19" t="s">
        <v>13</v>
      </c>
      <c r="C13" s="128" t="s">
        <v>14</v>
      </c>
      <c r="D13" s="146"/>
      <c r="E13" s="34" t="str">
        <f>Constancia!E13</f>
        <v>Pendiente</v>
      </c>
      <c r="F13" s="45"/>
      <c r="G13" s="51"/>
    </row>
    <row r="14" spans="1:7" ht="24.95" customHeight="1" thickBot="1" x14ac:dyDescent="0.3">
      <c r="A14" s="43"/>
      <c r="B14" s="53"/>
      <c r="C14" s="54"/>
      <c r="D14" s="54"/>
      <c r="E14" s="53"/>
      <c r="F14" s="51"/>
      <c r="G14" s="51"/>
    </row>
    <row r="15" spans="1:7" ht="24.95" customHeight="1" thickBot="1" x14ac:dyDescent="0.3">
      <c r="A15" s="43"/>
      <c r="B15" s="130" t="s">
        <v>15</v>
      </c>
      <c r="C15" s="131"/>
      <c r="D15" s="132"/>
      <c r="E15" s="14" t="str">
        <f>IF(AND(E5="Sí",E6="Sí",E7="Sí",E8="Sí",E10="Sí",E11="Sí",E12="Sí",E13="Sí"),"Sí","No")</f>
        <v>No</v>
      </c>
    </row>
    <row r="16" spans="1:7" ht="24.95" customHeight="1" x14ac:dyDescent="0.25">
      <c r="A16" s="43"/>
      <c r="B16" s="41"/>
      <c r="C16" s="41"/>
      <c r="D16" s="41"/>
      <c r="E16" s="55"/>
    </row>
    <row r="17" spans="1:6" ht="18.75" customHeight="1" x14ac:dyDescent="0.25">
      <c r="A17" s="43"/>
      <c r="B17" s="119" t="s">
        <v>69</v>
      </c>
      <c r="C17" s="119"/>
      <c r="D17" s="119"/>
      <c r="E17" s="119"/>
    </row>
    <row r="18" spans="1:6" ht="18.75" customHeight="1" thickBot="1" x14ac:dyDescent="0.3">
      <c r="A18" s="43"/>
      <c r="B18" s="55"/>
      <c r="C18" s="56"/>
      <c r="D18" s="56"/>
      <c r="E18" s="55"/>
    </row>
    <row r="19" spans="1:6" ht="22.5" customHeight="1" thickBot="1" x14ac:dyDescent="0.3">
      <c r="A19" s="43"/>
      <c r="B19" s="60"/>
      <c r="C19" s="120" t="s">
        <v>16</v>
      </c>
      <c r="D19" s="121"/>
      <c r="E19" s="69" t="s">
        <v>17</v>
      </c>
    </row>
    <row r="20" spans="1:6" ht="24.95" customHeight="1" x14ac:dyDescent="0.25">
      <c r="A20" s="43"/>
      <c r="B20" s="62" t="s">
        <v>0</v>
      </c>
      <c r="C20" s="140" t="s">
        <v>18</v>
      </c>
      <c r="D20" s="141"/>
      <c r="E20" s="21" t="str">
        <f>E15</f>
        <v>No</v>
      </c>
    </row>
    <row r="21" spans="1:6" ht="24.95" customHeight="1" x14ac:dyDescent="0.25">
      <c r="A21" s="43"/>
      <c r="B21" s="63" t="s">
        <v>1</v>
      </c>
      <c r="C21" s="142" t="s">
        <v>19</v>
      </c>
      <c r="D21" s="143"/>
      <c r="E21" s="22" t="s">
        <v>73</v>
      </c>
    </row>
    <row r="22" spans="1:6" ht="41.25" customHeight="1" thickBot="1" x14ac:dyDescent="0.3">
      <c r="A22" s="43"/>
      <c r="B22" s="66" t="s">
        <v>3</v>
      </c>
      <c r="C22" s="138" t="s">
        <v>20</v>
      </c>
      <c r="D22" s="139"/>
      <c r="E22" s="19" t="str">
        <f>IF(E87&gt;=30,"Sí","Créditos insuficientes")</f>
        <v>Créditos insuficientes</v>
      </c>
    </row>
    <row r="23" spans="1:6" ht="24.95" customHeight="1" x14ac:dyDescent="0.25">
      <c r="A23" s="43"/>
      <c r="B23" s="55"/>
      <c r="C23" s="56"/>
      <c r="D23" s="56"/>
      <c r="E23" s="55"/>
    </row>
    <row r="24" spans="1:6" ht="20.25" customHeight="1" x14ac:dyDescent="0.25">
      <c r="A24" s="43"/>
      <c r="B24" s="136" t="s">
        <v>27</v>
      </c>
      <c r="C24" s="136"/>
      <c r="D24" s="136"/>
      <c r="E24" s="136"/>
    </row>
    <row r="25" spans="1:6" ht="12.75" customHeight="1" x14ac:dyDescent="0.25">
      <c r="A25" s="43"/>
      <c r="B25" s="67"/>
      <c r="C25" s="67"/>
      <c r="D25" s="67"/>
      <c r="E25" s="68"/>
    </row>
    <row r="26" spans="1:6" ht="20.100000000000001" customHeight="1" x14ac:dyDescent="0.25">
      <c r="A26" s="43"/>
      <c r="B26" s="137" t="s">
        <v>28</v>
      </c>
      <c r="C26" s="137"/>
      <c r="D26" s="137"/>
      <c r="E26" s="137"/>
    </row>
    <row r="27" spans="1:6" ht="20.100000000000001" customHeight="1" thickBot="1" x14ac:dyDescent="0.3">
      <c r="A27" s="43"/>
      <c r="B27" s="60"/>
      <c r="C27" s="68"/>
      <c r="D27" s="68"/>
      <c r="E27" s="68"/>
    </row>
    <row r="28" spans="1:6" ht="20.100000000000001" customHeight="1" thickBot="1" x14ac:dyDescent="0.35">
      <c r="A28" s="43"/>
      <c r="B28" s="69" t="s">
        <v>29</v>
      </c>
      <c r="C28" s="70" t="s">
        <v>30</v>
      </c>
      <c r="D28" s="71" t="s">
        <v>31</v>
      </c>
      <c r="E28" s="50" t="s">
        <v>32</v>
      </c>
      <c r="F28" s="72"/>
    </row>
    <row r="29" spans="1:6" ht="20.100000000000001" customHeight="1" x14ac:dyDescent="0.25">
      <c r="A29" s="43"/>
      <c r="B29" s="21">
        <v>5</v>
      </c>
      <c r="C29" s="73" t="s">
        <v>33</v>
      </c>
      <c r="D29" s="6"/>
      <c r="E29" s="21">
        <f t="shared" ref="E29:E37" si="0">B29*D29</f>
        <v>0</v>
      </c>
    </row>
    <row r="30" spans="1:6" ht="20.100000000000001" customHeight="1" x14ac:dyDescent="0.25">
      <c r="A30" s="43"/>
      <c r="B30" s="23">
        <v>8</v>
      </c>
      <c r="C30" s="74" t="s">
        <v>34</v>
      </c>
      <c r="D30" s="7"/>
      <c r="E30" s="27">
        <f t="shared" si="0"/>
        <v>0</v>
      </c>
    </row>
    <row r="31" spans="1:6" ht="20.100000000000001" customHeight="1" x14ac:dyDescent="0.25">
      <c r="A31" s="43"/>
      <c r="B31" s="24">
        <v>10</v>
      </c>
      <c r="C31" s="75" t="s">
        <v>35</v>
      </c>
      <c r="D31" s="8"/>
      <c r="E31" s="24">
        <f t="shared" si="0"/>
        <v>0</v>
      </c>
    </row>
    <row r="32" spans="1:6" ht="20.100000000000001" customHeight="1" x14ac:dyDescent="0.25">
      <c r="A32" s="43"/>
      <c r="B32" s="23">
        <v>15</v>
      </c>
      <c r="C32" s="74" t="s">
        <v>36</v>
      </c>
      <c r="D32" s="7"/>
      <c r="E32" s="27">
        <f t="shared" si="0"/>
        <v>0</v>
      </c>
    </row>
    <row r="33" spans="1:7" ht="20.100000000000001" customHeight="1" x14ac:dyDescent="0.25">
      <c r="A33" s="43"/>
      <c r="B33" s="24">
        <v>25</v>
      </c>
      <c r="C33" s="75" t="s">
        <v>37</v>
      </c>
      <c r="D33" s="8"/>
      <c r="E33" s="24">
        <f t="shared" si="0"/>
        <v>0</v>
      </c>
    </row>
    <row r="34" spans="1:7" ht="20.100000000000001" customHeight="1" x14ac:dyDescent="0.25">
      <c r="A34" s="43"/>
      <c r="B34" s="23">
        <v>30</v>
      </c>
      <c r="C34" s="74" t="s">
        <v>38</v>
      </c>
      <c r="D34" s="7"/>
      <c r="E34" s="27">
        <f t="shared" si="0"/>
        <v>0</v>
      </c>
    </row>
    <row r="35" spans="1:7" ht="20.100000000000001" customHeight="1" x14ac:dyDescent="0.25">
      <c r="A35" s="43"/>
      <c r="B35" s="24">
        <v>35</v>
      </c>
      <c r="C35" s="75" t="s">
        <v>39</v>
      </c>
      <c r="D35" s="8"/>
      <c r="E35" s="24">
        <f t="shared" si="0"/>
        <v>0</v>
      </c>
      <c r="G35" s="47"/>
    </row>
    <row r="36" spans="1:7" ht="20.100000000000001" customHeight="1" x14ac:dyDescent="0.25">
      <c r="A36" s="43"/>
      <c r="B36" s="23">
        <v>40</v>
      </c>
      <c r="C36" s="74" t="s">
        <v>40</v>
      </c>
      <c r="D36" s="7"/>
      <c r="E36" s="27">
        <f t="shared" si="0"/>
        <v>0</v>
      </c>
    </row>
    <row r="37" spans="1:7" ht="20.100000000000001" customHeight="1" thickBot="1" x14ac:dyDescent="0.3">
      <c r="A37" s="43"/>
      <c r="B37" s="19">
        <v>45</v>
      </c>
      <c r="C37" s="76" t="s">
        <v>41</v>
      </c>
      <c r="D37" s="9"/>
      <c r="E37" s="19">
        <f t="shared" si="0"/>
        <v>0</v>
      </c>
    </row>
    <row r="38" spans="1:7" ht="20.100000000000001" customHeight="1" x14ac:dyDescent="0.25">
      <c r="A38" s="43"/>
      <c r="B38" s="77"/>
      <c r="C38" s="68"/>
      <c r="D38" s="68"/>
      <c r="E38" s="60"/>
    </row>
    <row r="39" spans="1:7" ht="20.100000000000001" customHeight="1" x14ac:dyDescent="0.25">
      <c r="A39" s="43"/>
      <c r="B39" s="77"/>
      <c r="C39" s="60"/>
      <c r="D39" s="78" t="s">
        <v>76</v>
      </c>
      <c r="E39" s="25">
        <f>SUM(E29:E37)</f>
        <v>0</v>
      </c>
    </row>
    <row r="40" spans="1:7" ht="20.100000000000001" customHeight="1" x14ac:dyDescent="0.25">
      <c r="A40" s="43"/>
      <c r="B40" s="68"/>
      <c r="C40" s="68"/>
      <c r="D40" s="68"/>
      <c r="E40" s="60"/>
    </row>
    <row r="41" spans="1:7" ht="20.100000000000001" customHeight="1" x14ac:dyDescent="0.25">
      <c r="A41" s="43"/>
      <c r="B41" s="144" t="s">
        <v>42</v>
      </c>
      <c r="C41" s="144"/>
      <c r="D41" s="144"/>
      <c r="E41" s="144"/>
    </row>
    <row r="42" spans="1:7" ht="20.100000000000001" customHeight="1" thickBot="1" x14ac:dyDescent="0.3">
      <c r="A42" s="43"/>
      <c r="B42" s="56"/>
      <c r="C42" s="56"/>
      <c r="D42" s="56"/>
      <c r="E42" s="56"/>
    </row>
    <row r="43" spans="1:7" ht="20.100000000000001" customHeight="1" thickBot="1" x14ac:dyDescent="0.3">
      <c r="A43" s="43"/>
      <c r="B43" s="79" t="s">
        <v>29</v>
      </c>
      <c r="C43" s="69" t="s">
        <v>30</v>
      </c>
      <c r="D43" s="71" t="s">
        <v>31</v>
      </c>
      <c r="E43" s="69" t="s">
        <v>90</v>
      </c>
      <c r="F43" s="61" t="s">
        <v>89</v>
      </c>
    </row>
    <row r="44" spans="1:7" ht="19.5" customHeight="1" x14ac:dyDescent="0.25">
      <c r="A44" s="43"/>
      <c r="B44" s="62">
        <v>1</v>
      </c>
      <c r="C44" s="80" t="s">
        <v>43</v>
      </c>
      <c r="D44" s="16"/>
      <c r="E44" s="113">
        <f t="shared" ref="E44:E50" si="1">B44*D44</f>
        <v>0</v>
      </c>
      <c r="F44" s="35">
        <f>B44*D44*2</f>
        <v>0</v>
      </c>
    </row>
    <row r="45" spans="1:7" ht="20.100000000000001" customHeight="1" x14ac:dyDescent="0.25">
      <c r="A45" s="43"/>
      <c r="B45" s="63">
        <v>5</v>
      </c>
      <c r="C45" s="81" t="s">
        <v>44</v>
      </c>
      <c r="D45" s="17"/>
      <c r="E45" s="114">
        <f t="shared" si="1"/>
        <v>0</v>
      </c>
      <c r="F45" s="27">
        <f>B45*D45</f>
        <v>0</v>
      </c>
    </row>
    <row r="46" spans="1:7" ht="20.100000000000001" customHeight="1" x14ac:dyDescent="0.25">
      <c r="A46" s="43"/>
      <c r="B46" s="65">
        <v>5</v>
      </c>
      <c r="C46" s="82" t="s">
        <v>45</v>
      </c>
      <c r="D46" s="20"/>
      <c r="E46" s="114">
        <f t="shared" si="1"/>
        <v>0</v>
      </c>
      <c r="F46" s="27">
        <f t="shared" ref="F46:F50" si="2">B46*D46</f>
        <v>0</v>
      </c>
    </row>
    <row r="47" spans="1:7" ht="20.100000000000001" customHeight="1" x14ac:dyDescent="0.25">
      <c r="A47" s="43"/>
      <c r="B47" s="63">
        <v>10</v>
      </c>
      <c r="C47" s="81" t="s">
        <v>46</v>
      </c>
      <c r="D47" s="17"/>
      <c r="E47" s="114">
        <f t="shared" si="1"/>
        <v>0</v>
      </c>
      <c r="F47" s="27">
        <f t="shared" si="2"/>
        <v>0</v>
      </c>
    </row>
    <row r="48" spans="1:7" ht="20.100000000000001" customHeight="1" x14ac:dyDescent="0.25">
      <c r="A48" s="43"/>
      <c r="B48" s="65">
        <v>15</v>
      </c>
      <c r="C48" s="82" t="s">
        <v>47</v>
      </c>
      <c r="D48" s="20"/>
      <c r="E48" s="114">
        <f t="shared" si="1"/>
        <v>0</v>
      </c>
      <c r="F48" s="27">
        <f t="shared" si="2"/>
        <v>0</v>
      </c>
    </row>
    <row r="49" spans="1:6" ht="20.100000000000001" customHeight="1" x14ac:dyDescent="0.25">
      <c r="A49" s="43"/>
      <c r="B49" s="63">
        <v>20</v>
      </c>
      <c r="C49" s="81" t="s">
        <v>48</v>
      </c>
      <c r="D49" s="17"/>
      <c r="E49" s="114">
        <f t="shared" si="1"/>
        <v>0</v>
      </c>
      <c r="F49" s="27">
        <f t="shared" si="2"/>
        <v>0</v>
      </c>
    </row>
    <row r="50" spans="1:6" ht="20.100000000000001" customHeight="1" thickBot="1" x14ac:dyDescent="0.3">
      <c r="A50" s="43"/>
      <c r="B50" s="66">
        <v>5</v>
      </c>
      <c r="C50" s="83" t="s">
        <v>49</v>
      </c>
      <c r="D50" s="18"/>
      <c r="E50" s="115">
        <f t="shared" si="1"/>
        <v>0</v>
      </c>
      <c r="F50" s="29">
        <f t="shared" si="2"/>
        <v>0</v>
      </c>
    </row>
    <row r="51" spans="1:6" ht="20.100000000000001" customHeight="1" x14ac:dyDescent="0.25">
      <c r="A51" s="43"/>
      <c r="B51" s="55"/>
      <c r="C51" s="56"/>
      <c r="D51" s="56"/>
      <c r="E51" s="56"/>
    </row>
    <row r="52" spans="1:6" ht="20.100000000000001" customHeight="1" x14ac:dyDescent="0.25">
      <c r="A52" s="43"/>
      <c r="B52" s="55"/>
      <c r="C52" s="84"/>
      <c r="D52" s="78" t="s">
        <v>76</v>
      </c>
      <c r="E52" s="30">
        <f>SUM(E44:E50)</f>
        <v>0</v>
      </c>
      <c r="F52" s="110">
        <f>SUM(F44:F50)</f>
        <v>0</v>
      </c>
    </row>
    <row r="53" spans="1:6" ht="20.100000000000001" customHeight="1" x14ac:dyDescent="0.25">
      <c r="A53" s="43"/>
      <c r="B53" s="68"/>
      <c r="C53" s="68"/>
      <c r="D53" s="68"/>
      <c r="E53" s="68"/>
    </row>
    <row r="54" spans="1:6" ht="20.100000000000001" customHeight="1" x14ac:dyDescent="0.25">
      <c r="A54" s="43"/>
      <c r="B54" s="137" t="s">
        <v>50</v>
      </c>
      <c r="C54" s="137"/>
      <c r="D54" s="137"/>
      <c r="E54" s="137"/>
    </row>
    <row r="55" spans="1:6" ht="20.100000000000001" customHeight="1" thickBot="1" x14ac:dyDescent="0.3">
      <c r="A55" s="43"/>
      <c r="B55" s="68"/>
      <c r="C55" s="68"/>
      <c r="D55" s="68"/>
      <c r="E55" s="68"/>
    </row>
    <row r="56" spans="1:6" ht="20.100000000000001" customHeight="1" thickBot="1" x14ac:dyDescent="0.35">
      <c r="A56" s="43"/>
      <c r="B56" s="69" t="s">
        <v>29</v>
      </c>
      <c r="C56" s="85" t="s">
        <v>30</v>
      </c>
      <c r="D56" s="70" t="s">
        <v>31</v>
      </c>
      <c r="E56" s="69" t="s">
        <v>32</v>
      </c>
      <c r="F56" s="72"/>
    </row>
    <row r="57" spans="1:6" ht="20.100000000000001" customHeight="1" x14ac:dyDescent="0.3">
      <c r="A57" s="43"/>
      <c r="B57" s="32">
        <v>5</v>
      </c>
      <c r="C57" s="86" t="s">
        <v>51</v>
      </c>
      <c r="D57" s="31"/>
      <c r="E57" s="21">
        <f>B57*D57</f>
        <v>0</v>
      </c>
      <c r="F57" s="72"/>
    </row>
    <row r="58" spans="1:6" ht="20.100000000000001" customHeight="1" x14ac:dyDescent="0.3">
      <c r="A58" s="43"/>
      <c r="B58" s="23">
        <v>5</v>
      </c>
      <c r="C58" s="87" t="s">
        <v>52</v>
      </c>
      <c r="D58" s="17"/>
      <c r="E58" s="26">
        <f>B58*D58</f>
        <v>0</v>
      </c>
      <c r="F58" s="72"/>
    </row>
    <row r="59" spans="1:6" ht="20.100000000000001" customHeight="1" x14ac:dyDescent="0.3">
      <c r="A59" s="43"/>
      <c r="B59" s="24">
        <v>5</v>
      </c>
      <c r="C59" s="88" t="s">
        <v>53</v>
      </c>
      <c r="D59" s="20"/>
      <c r="E59" s="32">
        <f>B59*D59</f>
        <v>0</v>
      </c>
      <c r="F59" s="72"/>
    </row>
    <row r="60" spans="1:6" ht="20.100000000000001" customHeight="1" thickBot="1" x14ac:dyDescent="0.35">
      <c r="A60" s="43"/>
      <c r="B60" s="34">
        <v>5</v>
      </c>
      <c r="C60" s="89" t="s">
        <v>54</v>
      </c>
      <c r="D60" s="28"/>
      <c r="E60" s="37">
        <f>B60*D60</f>
        <v>0</v>
      </c>
      <c r="F60" s="72"/>
    </row>
    <row r="61" spans="1:6" ht="20.100000000000001" customHeight="1" x14ac:dyDescent="0.25">
      <c r="A61" s="43"/>
      <c r="B61" s="77"/>
      <c r="C61" s="68"/>
      <c r="D61" s="68"/>
      <c r="E61" s="68"/>
    </row>
    <row r="62" spans="1:6" ht="20.100000000000001" customHeight="1" x14ac:dyDescent="0.25">
      <c r="A62" s="43"/>
      <c r="B62" s="77"/>
      <c r="C62" s="60"/>
      <c r="D62" s="78" t="s">
        <v>76</v>
      </c>
      <c r="E62" s="25">
        <f>SUM(E57:E60)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44" t="s">
        <v>55</v>
      </c>
      <c r="C64" s="144"/>
      <c r="D64" s="144"/>
      <c r="E64" s="144"/>
    </row>
    <row r="65" spans="1:6" ht="20.100000000000001" customHeight="1" thickBot="1" x14ac:dyDescent="0.3">
      <c r="A65" s="43"/>
      <c r="B65" s="56"/>
      <c r="C65" s="56"/>
      <c r="D65" s="56"/>
      <c r="E65" s="56"/>
    </row>
    <row r="66" spans="1:6" ht="20.100000000000001" customHeight="1" thickBot="1" x14ac:dyDescent="0.3">
      <c r="A66" s="43"/>
      <c r="B66" s="90" t="s">
        <v>29</v>
      </c>
      <c r="C66" s="91" t="s">
        <v>30</v>
      </c>
      <c r="D66" s="61" t="s">
        <v>31</v>
      </c>
      <c r="E66" s="69" t="s">
        <v>90</v>
      </c>
      <c r="F66" s="61" t="s">
        <v>89</v>
      </c>
    </row>
    <row r="67" spans="1:6" ht="20.100000000000001" customHeight="1" x14ac:dyDescent="0.25">
      <c r="A67" s="43"/>
      <c r="B67" s="21">
        <v>1</v>
      </c>
      <c r="C67" s="73" t="s">
        <v>43</v>
      </c>
      <c r="D67" s="6"/>
      <c r="E67" s="113">
        <f t="shared" ref="E67:F72" si="3">B67*D67</f>
        <v>0</v>
      </c>
      <c r="F67" s="35">
        <f>B67*D67*2</f>
        <v>0</v>
      </c>
    </row>
    <row r="68" spans="1:6" ht="20.100000000000001" customHeight="1" x14ac:dyDescent="0.25">
      <c r="A68" s="43"/>
      <c r="B68" s="27">
        <v>5</v>
      </c>
      <c r="C68" s="92" t="s">
        <v>56</v>
      </c>
      <c r="D68" s="7"/>
      <c r="E68" s="63">
        <f t="shared" si="3"/>
        <v>0</v>
      </c>
      <c r="F68" s="27">
        <f t="shared" ref="F68:F72" si="4">B68*D68</f>
        <v>0</v>
      </c>
    </row>
    <row r="69" spans="1:6" ht="20.100000000000001" customHeight="1" x14ac:dyDescent="0.25">
      <c r="A69" s="43"/>
      <c r="B69" s="24">
        <v>10</v>
      </c>
      <c r="C69" s="75" t="s">
        <v>57</v>
      </c>
      <c r="D69" s="8"/>
      <c r="E69" s="63">
        <f t="shared" si="3"/>
        <v>0</v>
      </c>
      <c r="F69" s="27">
        <f t="shared" si="4"/>
        <v>0</v>
      </c>
    </row>
    <row r="70" spans="1:6" ht="20.100000000000001" customHeight="1" x14ac:dyDescent="0.25">
      <c r="A70" s="43"/>
      <c r="B70" s="27">
        <v>10</v>
      </c>
      <c r="C70" s="92" t="s">
        <v>58</v>
      </c>
      <c r="D70" s="7"/>
      <c r="E70" s="63">
        <f t="shared" si="3"/>
        <v>0</v>
      </c>
      <c r="F70" s="27">
        <f t="shared" si="4"/>
        <v>0</v>
      </c>
    </row>
    <row r="71" spans="1:6" ht="20.100000000000001" customHeight="1" x14ac:dyDescent="0.25">
      <c r="A71" s="43"/>
      <c r="B71" s="24">
        <v>15</v>
      </c>
      <c r="C71" s="75" t="s">
        <v>59</v>
      </c>
      <c r="D71" s="8"/>
      <c r="E71" s="63">
        <f t="shared" si="3"/>
        <v>0</v>
      </c>
      <c r="F71" s="27">
        <f t="shared" si="4"/>
        <v>0</v>
      </c>
    </row>
    <row r="72" spans="1:6" ht="20.100000000000001" customHeight="1" thickBot="1" x14ac:dyDescent="0.3">
      <c r="A72" s="43"/>
      <c r="B72" s="29">
        <v>10</v>
      </c>
      <c r="C72" s="93" t="s">
        <v>60</v>
      </c>
      <c r="D72" s="10"/>
      <c r="E72" s="156">
        <f t="shared" si="3"/>
        <v>0</v>
      </c>
      <c r="F72" s="29">
        <f t="shared" si="4"/>
        <v>0</v>
      </c>
    </row>
    <row r="73" spans="1:6" ht="20.100000000000001" customHeight="1" x14ac:dyDescent="0.25">
      <c r="A73" s="43"/>
      <c r="B73" s="56"/>
      <c r="C73" s="56"/>
      <c r="D73" s="56"/>
      <c r="E73" s="56"/>
    </row>
    <row r="74" spans="1:6" ht="20.100000000000001" customHeight="1" x14ac:dyDescent="0.25">
      <c r="A74" s="43"/>
      <c r="B74" s="55"/>
      <c r="C74" s="84"/>
      <c r="D74" s="78" t="s">
        <v>76</v>
      </c>
      <c r="E74" s="30">
        <f>SUM(E67:E72)</f>
        <v>0</v>
      </c>
      <c r="F74" s="111">
        <f>SUM(F67:F72)</f>
        <v>0</v>
      </c>
    </row>
    <row r="75" spans="1:6" ht="20.100000000000001" customHeight="1" x14ac:dyDescent="0.25">
      <c r="A75" s="43"/>
      <c r="B75" s="68"/>
      <c r="C75" s="68"/>
      <c r="D75" s="68"/>
      <c r="E75" s="68"/>
    </row>
    <row r="76" spans="1:6" ht="20.100000000000001" customHeight="1" x14ac:dyDescent="0.25">
      <c r="A76" s="43"/>
      <c r="B76" s="137" t="s">
        <v>61</v>
      </c>
      <c r="C76" s="137"/>
      <c r="D76" s="137"/>
      <c r="E76" s="137"/>
    </row>
    <row r="77" spans="1:6" ht="20.100000000000001" customHeight="1" thickBot="1" x14ac:dyDescent="0.3">
      <c r="A77" s="43"/>
      <c r="B77" s="68"/>
      <c r="C77" s="68"/>
      <c r="D77" s="68"/>
      <c r="E77" s="68"/>
    </row>
    <row r="78" spans="1:6" ht="20.100000000000001" customHeight="1" thickBot="1" x14ac:dyDescent="0.35">
      <c r="A78" s="43"/>
      <c r="B78" s="61" t="s">
        <v>29</v>
      </c>
      <c r="C78" s="61" t="s">
        <v>30</v>
      </c>
      <c r="D78" s="61" t="s">
        <v>31</v>
      </c>
      <c r="E78" s="50" t="s">
        <v>32</v>
      </c>
      <c r="F78" s="72"/>
    </row>
    <row r="79" spans="1:6" ht="20.100000000000001" customHeight="1" x14ac:dyDescent="0.3">
      <c r="A79" s="43"/>
      <c r="B79" s="95" t="s">
        <v>62</v>
      </c>
      <c r="C79" s="80" t="s">
        <v>63</v>
      </c>
      <c r="D79" s="6"/>
      <c r="E79" s="24">
        <f>1*D79</f>
        <v>0</v>
      </c>
      <c r="F79" s="72"/>
    </row>
    <row r="80" spans="1:6" ht="20.100000000000001" customHeight="1" x14ac:dyDescent="0.3">
      <c r="A80" s="43"/>
      <c r="B80" s="96" t="s">
        <v>64</v>
      </c>
      <c r="C80" s="97" t="s">
        <v>65</v>
      </c>
      <c r="D80" s="22"/>
      <c r="E80" s="23">
        <f>5*D80</f>
        <v>0</v>
      </c>
      <c r="F80" s="72"/>
    </row>
    <row r="81" spans="1:6" ht="36" customHeight="1" thickBot="1" x14ac:dyDescent="0.35">
      <c r="A81" s="43"/>
      <c r="B81" s="98">
        <v>5</v>
      </c>
      <c r="C81" s="99" t="s">
        <v>66</v>
      </c>
      <c r="D81" s="9"/>
      <c r="E81" s="19">
        <f>B81*D81</f>
        <v>0</v>
      </c>
      <c r="F81" s="72"/>
    </row>
    <row r="82" spans="1:6" ht="18.75" x14ac:dyDescent="0.25">
      <c r="A82" s="43"/>
      <c r="B82" s="60"/>
      <c r="C82" s="60"/>
      <c r="D82" s="60"/>
      <c r="E82" s="60"/>
    </row>
    <row r="83" spans="1:6" ht="18.75" x14ac:dyDescent="0.25">
      <c r="A83" s="43"/>
      <c r="B83" s="100"/>
      <c r="C83" s="101"/>
      <c r="D83" s="78" t="s">
        <v>76</v>
      </c>
      <c r="E83" s="25">
        <f>SUM(E79:E81)</f>
        <v>0</v>
      </c>
    </row>
    <row r="84" spans="1:6" ht="15.75" x14ac:dyDescent="0.25">
      <c r="A84" s="43"/>
      <c r="B84" s="101"/>
      <c r="C84" s="101"/>
      <c r="D84" s="101"/>
      <c r="E84" s="101"/>
    </row>
    <row r="85" spans="1:6" ht="18.75" x14ac:dyDescent="0.25">
      <c r="A85" s="43"/>
      <c r="B85" s="102"/>
      <c r="C85" s="145" t="s">
        <v>77</v>
      </c>
      <c r="D85" s="145"/>
      <c r="E85" s="38">
        <f>SUM(E39,E52,E62,E74,E83)</f>
        <v>0</v>
      </c>
    </row>
    <row r="86" spans="1:6" ht="15.75" x14ac:dyDescent="0.25">
      <c r="B86" s="103"/>
      <c r="C86" s="103"/>
      <c r="D86" s="103"/>
      <c r="E86" s="103"/>
      <c r="F86" s="112" t="s">
        <v>91</v>
      </c>
    </row>
    <row r="87" spans="1:6" ht="18.75" x14ac:dyDescent="0.25">
      <c r="B87" s="135" t="s">
        <v>78</v>
      </c>
      <c r="C87" s="135"/>
      <c r="D87" s="135"/>
      <c r="E87" s="41">
        <f>E39+E52+E59+E60+E74+E81</f>
        <v>0</v>
      </c>
      <c r="F87" s="109">
        <f>E39+F52+E59+E60+F74+E81</f>
        <v>0</v>
      </c>
    </row>
    <row r="88" spans="1:6" ht="15.75" x14ac:dyDescent="0.25">
      <c r="B88" s="103"/>
      <c r="C88" s="103"/>
      <c r="D88" s="103"/>
      <c r="E88" s="103"/>
    </row>
    <row r="90" spans="1:6" ht="18.75" x14ac:dyDescent="0.25">
      <c r="C90" s="134" t="s">
        <v>79</v>
      </c>
      <c r="D90" s="134"/>
      <c r="E90" s="104" t="str">
        <f>IF(AND(E87&gt;=30,E20="Sí",E21="Sí",E22="Sí"),"Sí","No")</f>
        <v>No</v>
      </c>
      <c r="F90" s="104" t="s">
        <v>95</v>
      </c>
    </row>
  </sheetData>
  <sheetProtection algorithmName="SHA-512" hashValue="BL93kRjdXv569sJWYCTnkWYiG2m+qj3NvwO8cfrKLVhehjqKcYS/CUpYcibgWWYrS0EMqwXcgfbzY1e7TFYBOQ==" saltValue="9r/tWVTrxqFKkKMx4YfkXg==" spinCount="100000"/>
  <mergeCells count="27">
    <mergeCell ref="C13:D13"/>
    <mergeCell ref="B2:E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B3:E3"/>
    <mergeCell ref="B15:D15"/>
    <mergeCell ref="B17:E17"/>
    <mergeCell ref="C19:D19"/>
    <mergeCell ref="C20:D20"/>
    <mergeCell ref="C21:D21"/>
    <mergeCell ref="C90:D90"/>
    <mergeCell ref="B87:D87"/>
    <mergeCell ref="B24:E24"/>
    <mergeCell ref="B26:E26"/>
    <mergeCell ref="C22:D22"/>
    <mergeCell ref="B41:E41"/>
    <mergeCell ref="B54:E54"/>
    <mergeCell ref="B64:E64"/>
    <mergeCell ref="B76:E76"/>
    <mergeCell ref="C85:D85"/>
  </mergeCells>
  <conditionalFormatting sqref="B29:E37">
    <cfRule type="expression" dxfId="132" priority="62">
      <formula>_xludf.MOD(ROW(),2) =0</formula>
    </cfRule>
  </conditionalFormatting>
  <conditionalFormatting sqref="E57:E60">
    <cfRule type="cellIs" dxfId="131" priority="34" operator="equal">
      <formula>0</formula>
    </cfRule>
    <cfRule type="cellIs" dxfId="130" priority="35" operator="greaterThan">
      <formula>0</formula>
    </cfRule>
    <cfRule type="expression" dxfId="129" priority="61">
      <formula>_xludf.MOD(ROW(),2) =0</formula>
    </cfRule>
  </conditionalFormatting>
  <conditionalFormatting sqref="E44:E50">
    <cfRule type="cellIs" dxfId="128" priority="36" operator="greaterThan">
      <formula>0</formula>
    </cfRule>
    <cfRule type="cellIs" dxfId="127" priority="38" operator="equal">
      <formula>0</formula>
    </cfRule>
  </conditionalFormatting>
  <conditionalFormatting sqref="E67:E72">
    <cfRule type="cellIs" dxfId="126" priority="32" operator="greaterThan">
      <formula>0</formula>
    </cfRule>
    <cfRule type="cellIs" dxfId="125" priority="33" operator="equal">
      <formula>0</formula>
    </cfRule>
    <cfRule type="expression" dxfId="124" priority="60">
      <formula>_xludf.MOD(ROW(),2) =0</formula>
    </cfRule>
  </conditionalFormatting>
  <conditionalFormatting sqref="E22">
    <cfRule type="cellIs" dxfId="123" priority="26" operator="equal">
      <formula>"Sí"</formula>
    </cfRule>
    <cfRule type="containsText" dxfId="122" priority="56" operator="containsText" text="Créditos insuficientes">
      <formula>NOT(ISERROR(SEARCH("Créditos insuficientes",E22)))</formula>
    </cfRule>
    <cfRule type="cellIs" dxfId="121" priority="58" operator="lessThan">
      <formula>"F130&lt;30"</formula>
    </cfRule>
    <cfRule type="cellIs" dxfId="120" priority="59" operator="greaterThan">
      <formula>"F130&gt;=30"</formula>
    </cfRule>
  </conditionalFormatting>
  <conditionalFormatting sqref="E20">
    <cfRule type="containsText" dxfId="119" priority="27" operator="containsText" text="Sí">
      <formula>NOT(ISERROR(SEARCH("Sí",E20)))</formula>
    </cfRule>
    <cfRule type="containsText" dxfId="118" priority="57" operator="containsText" text="No">
      <formula>NOT(ISERROR(SEARCH("No",E20)))</formula>
    </cfRule>
  </conditionalFormatting>
  <conditionalFormatting sqref="E21">
    <cfRule type="containsText" dxfId="117" priority="42" operator="containsText" text="Verificar">
      <formula>NOT(ISERROR(SEARCH("Verificar",E21)))</formula>
    </cfRule>
    <cfRule type="containsText" dxfId="116" priority="43" operator="containsText" text="Pendiente">
      <formula>NOT(ISERROR(SEARCH("Pendiente",E21)))</formula>
    </cfRule>
    <cfRule type="containsText" dxfId="115" priority="44" operator="containsText" text="Sí">
      <formula>NOT(ISERROR(SEARCH("Sí",E21)))</formula>
    </cfRule>
    <cfRule type="containsText" dxfId="114" priority="45" operator="containsText" text="No">
      <formula>NOT(ISERROR(SEARCH("No",E21)))</formula>
    </cfRule>
  </conditionalFormatting>
  <conditionalFormatting sqref="E15">
    <cfRule type="containsText" dxfId="113" priority="40" operator="containsText" text="Sí">
      <formula>NOT(ISERROR(SEARCH("Sí",E15)))</formula>
    </cfRule>
    <cfRule type="containsText" dxfId="112" priority="41" operator="containsText" text="No">
      <formula>NOT(ISERROR(SEARCH("No",E15)))</formula>
    </cfRule>
  </conditionalFormatting>
  <conditionalFormatting sqref="E29:E37">
    <cfRule type="cellIs" dxfId="111" priority="37" operator="greaterThan">
      <formula>0</formula>
    </cfRule>
    <cfRule type="containsText" dxfId="110" priority="39" operator="containsText" text="0">
      <formula>NOT(ISERROR(SEARCH("0",E29)))</formula>
    </cfRule>
  </conditionalFormatting>
  <conditionalFormatting sqref="E79:E81">
    <cfRule type="cellIs" dxfId="109" priority="30" operator="equal">
      <formula>0</formula>
    </cfRule>
    <cfRule type="cellIs" dxfId="108" priority="31" operator="greaterThan">
      <formula>0</formula>
    </cfRule>
  </conditionalFormatting>
  <conditionalFormatting sqref="E90:F90">
    <cfRule type="containsText" dxfId="107" priority="28" operator="containsText" text="Sí">
      <formula>NOT(ISERROR(SEARCH("Sí",E90)))</formula>
    </cfRule>
    <cfRule type="containsText" dxfId="106" priority="29" operator="containsText" text="No">
      <formula>NOT(ISERROR(SEARCH("No",E90)))</formula>
    </cfRule>
  </conditionalFormatting>
  <conditionalFormatting sqref="E5:E13">
    <cfRule type="containsText" dxfId="105" priority="10" operator="containsText" text="Verificar">
      <formula>NOT(ISERROR(SEARCH("Verificar",E5)))</formula>
    </cfRule>
    <cfRule type="containsText" dxfId="104" priority="11" operator="containsText" text="Pendiente">
      <formula>NOT(ISERROR(SEARCH("Pendiente",E5)))</formula>
    </cfRule>
    <cfRule type="containsText" dxfId="103" priority="12" operator="containsText" text="Sí">
      <formula>NOT(ISERROR(SEARCH("Sí",E5)))</formula>
    </cfRule>
    <cfRule type="containsText" dxfId="102" priority="13" operator="containsText" text="No">
      <formula>NOT(ISERROR(SEARCH("No",E5)))</formula>
    </cfRule>
  </conditionalFormatting>
  <conditionalFormatting sqref="F44">
    <cfRule type="cellIs" dxfId="101" priority="6" operator="greaterThan">
      <formula>0</formula>
    </cfRule>
    <cfRule type="cellIs" dxfId="100" priority="7" operator="equal">
      <formula>0</formula>
    </cfRule>
  </conditionalFormatting>
  <conditionalFormatting sqref="F45:F50">
    <cfRule type="cellIs" dxfId="99" priority="4" operator="greaterThan">
      <formula>0</formula>
    </cfRule>
    <cfRule type="cellIs" dxfId="98" priority="5" operator="equal">
      <formula>0</formula>
    </cfRule>
  </conditionalFormatting>
  <conditionalFormatting sqref="F67:F72">
    <cfRule type="cellIs" dxfId="11" priority="1" operator="greaterThan">
      <formula>0</formula>
    </cfRule>
    <cfRule type="cellIs" dxfId="10" priority="2" operator="equal">
      <formula>0</formula>
    </cfRule>
    <cfRule type="expression" dxfId="9" priority="3">
      <formula>_xludf.MOD(ROW(),2) =0</formula>
    </cfRule>
  </conditionalFormatting>
  <dataValidations count="2">
    <dataValidation type="list" allowBlank="1" showInputMessage="1" showErrorMessage="1" errorTitle="Entrada no válida" error="Seleccione una opción de la lista" prompt="Seleccione una opción de la lista" sqref="E21" xr:uid="{00000000-0002-0000-0200-000000000000}">
      <formula1>$G$5:$G$8</formula1>
    </dataValidation>
    <dataValidation allowBlank="1" errorTitle="Entrada no válida" error="Seleccione una opción de la lista" prompt="Seleccione una opción de la lista" sqref="E5:E13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headerFooter>
    <oddFooter>&amp;CPág &amp;P / &amp;N</oddFooter>
  </headerFooter>
  <rowBreaks count="1" manualBreakCount="1">
    <brk id="52" max="5" man="1"/>
  </rowBreaks>
  <ignoredErrors>
    <ignoredError sqref="E90 E5:E13 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H92"/>
  <sheetViews>
    <sheetView zoomScaleNormal="100" workbookViewId="0"/>
  </sheetViews>
  <sheetFormatPr baseColWidth="10" defaultRowHeight="15" x14ac:dyDescent="0.25"/>
  <cols>
    <col min="1" max="1" width="3" style="44" customWidth="1"/>
    <col min="2" max="2" width="12.7109375" style="44" customWidth="1"/>
    <col min="3" max="3" width="122.7109375" style="44" customWidth="1"/>
    <col min="4" max="4" width="12.85546875" style="44" customWidth="1"/>
    <col min="5" max="5" width="28.5703125" style="44" customWidth="1"/>
    <col min="6" max="6" width="30.28515625" style="44" customWidth="1"/>
    <col min="7" max="16384" width="11.42578125" style="44"/>
  </cols>
  <sheetData>
    <row r="1" spans="1:8" x14ac:dyDescent="0.25">
      <c r="A1" s="43"/>
      <c r="B1" s="43"/>
      <c r="C1" s="43"/>
      <c r="D1" s="43"/>
      <c r="E1" s="43"/>
    </row>
    <row r="2" spans="1:8" ht="20.100000000000001" customHeight="1" x14ac:dyDescent="0.3">
      <c r="A2" s="43"/>
      <c r="B2" s="119" t="s">
        <v>67</v>
      </c>
      <c r="C2" s="119"/>
      <c r="D2" s="119"/>
      <c r="E2" s="119"/>
      <c r="F2" s="48"/>
    </row>
    <row r="3" spans="1:8" ht="18.75" customHeight="1" thickBot="1" x14ac:dyDescent="0.35">
      <c r="A3" s="43"/>
      <c r="B3" s="151" t="s">
        <v>88</v>
      </c>
      <c r="C3" s="151"/>
      <c r="D3" s="151"/>
      <c r="E3" s="151"/>
      <c r="F3" s="48"/>
    </row>
    <row r="4" spans="1:8" ht="22.5" customHeight="1" thickBot="1" x14ac:dyDescent="0.3">
      <c r="A4" s="43"/>
      <c r="B4" s="49"/>
      <c r="C4" s="120" t="s">
        <v>75</v>
      </c>
      <c r="D4" s="121"/>
      <c r="E4" s="50" t="s">
        <v>17</v>
      </c>
      <c r="F4" s="45"/>
      <c r="G4" s="51"/>
    </row>
    <row r="5" spans="1:8" ht="24.95" customHeight="1" x14ac:dyDescent="0.25">
      <c r="A5" s="43"/>
      <c r="B5" s="21" t="s">
        <v>0</v>
      </c>
      <c r="C5" s="122" t="s">
        <v>68</v>
      </c>
      <c r="D5" s="123"/>
      <c r="E5" s="42" t="str">
        <f>Constancia!E5</f>
        <v>Pendiente</v>
      </c>
      <c r="F5" s="45"/>
      <c r="G5" s="52"/>
      <c r="H5" s="51"/>
    </row>
    <row r="6" spans="1:8" ht="24.95" customHeight="1" x14ac:dyDescent="0.25">
      <c r="A6" s="43"/>
      <c r="B6" s="27" t="s">
        <v>1</v>
      </c>
      <c r="C6" s="124" t="s">
        <v>2</v>
      </c>
      <c r="D6" s="125"/>
      <c r="E6" s="23" t="str">
        <f>Constancia!E6</f>
        <v>Pendiente</v>
      </c>
      <c r="F6" s="45"/>
      <c r="G6" s="52"/>
      <c r="H6" s="51"/>
    </row>
    <row r="7" spans="1:8" ht="24.95" customHeight="1" x14ac:dyDescent="0.25">
      <c r="A7" s="43"/>
      <c r="B7" s="24" t="s">
        <v>3</v>
      </c>
      <c r="C7" s="117" t="s">
        <v>4</v>
      </c>
      <c r="D7" s="118"/>
      <c r="E7" s="23" t="str">
        <f>Constancia!E7</f>
        <v>Pendiente</v>
      </c>
      <c r="F7" s="45"/>
      <c r="G7" s="52"/>
      <c r="H7" s="51"/>
    </row>
    <row r="8" spans="1:8" ht="24.95" customHeight="1" x14ac:dyDescent="0.25">
      <c r="A8" s="43"/>
      <c r="B8" s="27" t="s">
        <v>5</v>
      </c>
      <c r="C8" s="124" t="s">
        <v>83</v>
      </c>
      <c r="D8" s="125"/>
      <c r="E8" s="23" t="str">
        <f>Constancia!E8</f>
        <v>Pendiente</v>
      </c>
      <c r="F8" s="45"/>
      <c r="G8" s="52"/>
      <c r="H8" s="51"/>
    </row>
    <row r="9" spans="1:8" ht="24.95" customHeight="1" x14ac:dyDescent="0.25">
      <c r="A9" s="43"/>
      <c r="B9" s="24" t="s">
        <v>6</v>
      </c>
      <c r="C9" s="117" t="s">
        <v>7</v>
      </c>
      <c r="D9" s="118"/>
      <c r="E9" s="23" t="str">
        <f>Constancia!E9</f>
        <v>Pendiente</v>
      </c>
      <c r="F9" s="45"/>
      <c r="G9" s="51"/>
      <c r="H9" s="51"/>
    </row>
    <row r="10" spans="1:8" ht="24.95" customHeight="1" x14ac:dyDescent="0.25">
      <c r="A10" s="43"/>
      <c r="B10" s="27" t="s">
        <v>8</v>
      </c>
      <c r="C10" s="124" t="s">
        <v>9</v>
      </c>
      <c r="D10" s="125"/>
      <c r="E10" s="23" t="str">
        <f>Constancia!E10</f>
        <v>Pendiente</v>
      </c>
      <c r="F10" s="45"/>
      <c r="G10" s="51"/>
      <c r="H10" s="51"/>
    </row>
    <row r="11" spans="1:8" ht="24.95" customHeight="1" x14ac:dyDescent="0.25">
      <c r="A11" s="43"/>
      <c r="B11" s="24" t="s">
        <v>10</v>
      </c>
      <c r="C11" s="117" t="s">
        <v>11</v>
      </c>
      <c r="D11" s="118"/>
      <c r="E11" s="23" t="str">
        <f>Constancia!E11</f>
        <v>Pendiente</v>
      </c>
      <c r="F11" s="45"/>
      <c r="G11" s="51"/>
    </row>
    <row r="12" spans="1:8" ht="40.5" customHeight="1" x14ac:dyDescent="0.25">
      <c r="A12" s="43"/>
      <c r="B12" s="27" t="s">
        <v>12</v>
      </c>
      <c r="C12" s="126" t="s">
        <v>84</v>
      </c>
      <c r="D12" s="127"/>
      <c r="E12" s="23" t="str">
        <f>Constancia!E12</f>
        <v>Pendiente</v>
      </c>
      <c r="F12" s="45"/>
      <c r="G12" s="51"/>
    </row>
    <row r="13" spans="1:8" ht="24.95" customHeight="1" thickBot="1" x14ac:dyDescent="0.3">
      <c r="A13" s="43"/>
      <c r="B13" s="19" t="s">
        <v>13</v>
      </c>
      <c r="C13" s="128" t="s">
        <v>14</v>
      </c>
      <c r="D13" s="129"/>
      <c r="E13" s="34" t="str">
        <f>Constancia!E13</f>
        <v>Pendiente</v>
      </c>
      <c r="F13" s="45"/>
      <c r="G13" s="51"/>
    </row>
    <row r="14" spans="1:8" ht="24.95" customHeight="1" thickBot="1" x14ac:dyDescent="0.3">
      <c r="A14" s="43"/>
      <c r="B14" s="53"/>
      <c r="C14" s="54"/>
      <c r="D14" s="54"/>
      <c r="E14" s="53"/>
      <c r="F14" s="51"/>
      <c r="G14" s="51"/>
    </row>
    <row r="15" spans="1:8" ht="24.95" customHeight="1" thickBot="1" x14ac:dyDescent="0.3">
      <c r="A15" s="43"/>
      <c r="B15" s="130" t="s">
        <v>15</v>
      </c>
      <c r="C15" s="131"/>
      <c r="D15" s="132"/>
      <c r="E15" s="14" t="str">
        <f>IF(AND(E5="Sí",E6="Sí",E7="Sí",E8="Sí",E10="Sí",E11="Sí",E12="Sí",E13="Sí"),"Sí","No")</f>
        <v>No</v>
      </c>
    </row>
    <row r="16" spans="1:8" s="47" customFormat="1" ht="24.95" customHeight="1" x14ac:dyDescent="0.25">
      <c r="A16" s="46"/>
      <c r="B16" s="55"/>
      <c r="C16" s="56"/>
      <c r="D16" s="57"/>
      <c r="E16" s="58"/>
    </row>
    <row r="17" spans="1:6" s="47" customFormat="1" ht="18.75" customHeight="1" x14ac:dyDescent="0.25">
      <c r="A17" s="46"/>
      <c r="B17" s="119" t="s">
        <v>70</v>
      </c>
      <c r="C17" s="119"/>
      <c r="D17" s="119"/>
      <c r="E17" s="119"/>
    </row>
    <row r="18" spans="1:6" ht="18.75" customHeight="1" thickBot="1" x14ac:dyDescent="0.3">
      <c r="A18" s="43"/>
      <c r="B18" s="55"/>
      <c r="C18" s="59"/>
      <c r="D18" s="59"/>
      <c r="E18" s="55"/>
    </row>
    <row r="19" spans="1:6" ht="22.5" customHeight="1" thickBot="1" x14ac:dyDescent="0.3">
      <c r="A19" s="43"/>
      <c r="B19" s="60"/>
      <c r="C19" s="120" t="s">
        <v>16</v>
      </c>
      <c r="D19" s="121"/>
      <c r="E19" s="61" t="s">
        <v>17</v>
      </c>
    </row>
    <row r="20" spans="1:6" ht="24.95" customHeight="1" x14ac:dyDescent="0.25">
      <c r="A20" s="43"/>
      <c r="B20" s="62" t="s">
        <v>0</v>
      </c>
      <c r="C20" s="140" t="s">
        <v>18</v>
      </c>
      <c r="D20" s="141"/>
      <c r="E20" s="21" t="str">
        <f>E15</f>
        <v>No</v>
      </c>
    </row>
    <row r="21" spans="1:6" ht="24.95" customHeight="1" x14ac:dyDescent="0.25">
      <c r="A21" s="43"/>
      <c r="B21" s="63" t="s">
        <v>1</v>
      </c>
      <c r="C21" s="142" t="s">
        <v>21</v>
      </c>
      <c r="D21" s="143"/>
      <c r="E21" s="22" t="s">
        <v>74</v>
      </c>
      <c r="F21" s="64"/>
    </row>
    <row r="22" spans="1:6" ht="24.95" customHeight="1" x14ac:dyDescent="0.25">
      <c r="A22" s="43"/>
      <c r="B22" s="65" t="s">
        <v>3</v>
      </c>
      <c r="C22" s="152" t="s">
        <v>22</v>
      </c>
      <c r="D22" s="153"/>
      <c r="E22" s="22" t="s">
        <v>74</v>
      </c>
      <c r="F22" s="64"/>
    </row>
    <row r="23" spans="1:6" ht="39.950000000000003" customHeight="1" x14ac:dyDescent="0.25">
      <c r="A23" s="43"/>
      <c r="B23" s="63" t="s">
        <v>5</v>
      </c>
      <c r="C23" s="126" t="s">
        <v>23</v>
      </c>
      <c r="D23" s="127"/>
      <c r="E23" s="22" t="s">
        <v>74</v>
      </c>
      <c r="F23" s="64"/>
    </row>
    <row r="24" spans="1:6" ht="39.950000000000003" customHeight="1" thickBot="1" x14ac:dyDescent="0.3">
      <c r="A24" s="43"/>
      <c r="B24" s="66" t="s">
        <v>6</v>
      </c>
      <c r="C24" s="138" t="s">
        <v>24</v>
      </c>
      <c r="D24" s="139"/>
      <c r="E24" s="19" t="str">
        <f>IF(E89&gt;=50,"Sí","Créditos insuficientes")</f>
        <v>Créditos insuficientes</v>
      </c>
    </row>
    <row r="25" spans="1:6" ht="24.95" customHeight="1" x14ac:dyDescent="0.25">
      <c r="A25" s="43"/>
      <c r="B25" s="55"/>
      <c r="C25" s="59"/>
      <c r="D25" s="59"/>
      <c r="E25" s="55"/>
    </row>
    <row r="26" spans="1:6" ht="20.25" customHeight="1" x14ac:dyDescent="0.25">
      <c r="A26" s="43"/>
      <c r="B26" s="136" t="s">
        <v>27</v>
      </c>
      <c r="C26" s="136"/>
      <c r="D26" s="136"/>
      <c r="E26" s="136"/>
    </row>
    <row r="27" spans="1:6" ht="12.75" customHeight="1" x14ac:dyDescent="0.25">
      <c r="A27" s="43"/>
      <c r="B27" s="67"/>
      <c r="C27" s="67"/>
      <c r="D27" s="67"/>
      <c r="E27" s="68"/>
    </row>
    <row r="28" spans="1:6" ht="20.100000000000001" customHeight="1" x14ac:dyDescent="0.25">
      <c r="A28" s="43"/>
      <c r="B28" s="137" t="s">
        <v>28</v>
      </c>
      <c r="C28" s="137"/>
      <c r="D28" s="137"/>
      <c r="E28" s="137"/>
    </row>
    <row r="29" spans="1:6" ht="20.100000000000001" customHeight="1" thickBot="1" x14ac:dyDescent="0.3">
      <c r="A29" s="43"/>
      <c r="B29" s="60"/>
      <c r="C29" s="68"/>
      <c r="D29" s="68"/>
      <c r="E29" s="68"/>
    </row>
    <row r="30" spans="1:6" ht="20.100000000000001" customHeight="1" thickBot="1" x14ac:dyDescent="0.3">
      <c r="A30" s="43"/>
      <c r="B30" s="69" t="s">
        <v>29</v>
      </c>
      <c r="C30" s="70" t="s">
        <v>30</v>
      </c>
      <c r="D30" s="71" t="s">
        <v>31</v>
      </c>
      <c r="E30" s="69" t="s">
        <v>32</v>
      </c>
      <c r="F30"/>
    </row>
    <row r="31" spans="1:6" ht="20.100000000000001" customHeight="1" x14ac:dyDescent="0.25">
      <c r="A31" s="43"/>
      <c r="B31" s="21">
        <v>5</v>
      </c>
      <c r="C31" s="73" t="s">
        <v>33</v>
      </c>
      <c r="D31" s="6"/>
      <c r="E31" s="21">
        <f t="shared" ref="E31:E39" si="0">B31*D31</f>
        <v>0</v>
      </c>
      <c r="F31"/>
    </row>
    <row r="32" spans="1:6" ht="20.100000000000001" customHeight="1" x14ac:dyDescent="0.25">
      <c r="A32" s="43"/>
      <c r="B32" s="23">
        <v>8</v>
      </c>
      <c r="C32" s="74" t="s">
        <v>34</v>
      </c>
      <c r="D32" s="7"/>
      <c r="E32" s="27">
        <f t="shared" si="0"/>
        <v>0</v>
      </c>
      <c r="F32"/>
    </row>
    <row r="33" spans="1:7" ht="20.100000000000001" customHeight="1" x14ac:dyDescent="0.25">
      <c r="A33" s="43"/>
      <c r="B33" s="24">
        <v>10</v>
      </c>
      <c r="C33" s="75" t="s">
        <v>35</v>
      </c>
      <c r="D33" s="8"/>
      <c r="E33" s="24">
        <f t="shared" si="0"/>
        <v>0</v>
      </c>
      <c r="F33"/>
    </row>
    <row r="34" spans="1:7" ht="20.100000000000001" customHeight="1" x14ac:dyDescent="0.25">
      <c r="A34" s="43"/>
      <c r="B34" s="23">
        <v>15</v>
      </c>
      <c r="C34" s="74" t="s">
        <v>36</v>
      </c>
      <c r="D34" s="7"/>
      <c r="E34" s="27">
        <f t="shared" si="0"/>
        <v>0</v>
      </c>
      <c r="F34"/>
    </row>
    <row r="35" spans="1:7" ht="20.100000000000001" customHeight="1" x14ac:dyDescent="0.25">
      <c r="A35" s="43"/>
      <c r="B35" s="24">
        <v>25</v>
      </c>
      <c r="C35" s="75" t="s">
        <v>37</v>
      </c>
      <c r="D35" s="8"/>
      <c r="E35" s="24">
        <f t="shared" si="0"/>
        <v>0</v>
      </c>
      <c r="F35"/>
    </row>
    <row r="36" spans="1:7" ht="20.100000000000001" customHeight="1" x14ac:dyDescent="0.25">
      <c r="A36" s="43"/>
      <c r="B36" s="23">
        <v>30</v>
      </c>
      <c r="C36" s="74" t="s">
        <v>38</v>
      </c>
      <c r="D36" s="7"/>
      <c r="E36" s="27">
        <f t="shared" si="0"/>
        <v>0</v>
      </c>
      <c r="F36"/>
    </row>
    <row r="37" spans="1:7" ht="20.100000000000001" customHeight="1" x14ac:dyDescent="0.25">
      <c r="A37" s="43"/>
      <c r="B37" s="24">
        <v>35</v>
      </c>
      <c r="C37" s="75" t="s">
        <v>39</v>
      </c>
      <c r="D37" s="8"/>
      <c r="E37" s="24">
        <f t="shared" si="0"/>
        <v>0</v>
      </c>
      <c r="F37"/>
      <c r="G37" s="47"/>
    </row>
    <row r="38" spans="1:7" ht="20.100000000000001" customHeight="1" x14ac:dyDescent="0.25">
      <c r="A38" s="43"/>
      <c r="B38" s="23">
        <v>40</v>
      </c>
      <c r="C38" s="74" t="s">
        <v>40</v>
      </c>
      <c r="D38" s="7"/>
      <c r="E38" s="27">
        <f t="shared" si="0"/>
        <v>0</v>
      </c>
      <c r="F38"/>
    </row>
    <row r="39" spans="1:7" ht="20.100000000000001" customHeight="1" thickBot="1" x14ac:dyDescent="0.3">
      <c r="A39" s="43"/>
      <c r="B39" s="19">
        <v>45</v>
      </c>
      <c r="C39" s="76" t="s">
        <v>41</v>
      </c>
      <c r="D39" s="9"/>
      <c r="E39" s="19">
        <f t="shared" si="0"/>
        <v>0</v>
      </c>
      <c r="F39"/>
    </row>
    <row r="40" spans="1:7" ht="20.100000000000001" customHeight="1" x14ac:dyDescent="0.25">
      <c r="A40" s="43"/>
      <c r="B40" s="77"/>
      <c r="C40" s="68"/>
      <c r="D40" s="68"/>
      <c r="E40" s="60"/>
    </row>
    <row r="41" spans="1:7" ht="20.100000000000001" customHeight="1" x14ac:dyDescent="0.25">
      <c r="A41" s="43"/>
      <c r="B41" s="77"/>
      <c r="C41" s="60"/>
      <c r="D41" s="78" t="s">
        <v>76</v>
      </c>
      <c r="E41" s="25">
        <f>SUM(E31:E39)</f>
        <v>0</v>
      </c>
      <c r="F41" s="25"/>
    </row>
    <row r="42" spans="1:7" ht="20.100000000000001" customHeight="1" x14ac:dyDescent="0.25">
      <c r="A42" s="43"/>
      <c r="B42" s="68"/>
      <c r="C42" s="68"/>
      <c r="D42" s="68"/>
      <c r="E42" s="60"/>
    </row>
    <row r="43" spans="1:7" ht="20.100000000000001" customHeight="1" x14ac:dyDescent="0.25">
      <c r="A43" s="43"/>
      <c r="B43" s="144" t="s">
        <v>42</v>
      </c>
      <c r="C43" s="144"/>
      <c r="D43" s="144"/>
      <c r="E43" s="144"/>
    </row>
    <row r="44" spans="1:7" ht="20.100000000000001" customHeight="1" thickBot="1" x14ac:dyDescent="0.3">
      <c r="A44" s="43"/>
      <c r="B44" s="56"/>
      <c r="C44" s="56"/>
      <c r="D44" s="56"/>
      <c r="E44" s="56"/>
    </row>
    <row r="45" spans="1:7" ht="20.100000000000001" customHeight="1" thickBot="1" x14ac:dyDescent="0.3">
      <c r="A45" s="43"/>
      <c r="B45" s="79" t="s">
        <v>29</v>
      </c>
      <c r="C45" s="69" t="s">
        <v>30</v>
      </c>
      <c r="D45" s="71" t="s">
        <v>31</v>
      </c>
      <c r="E45" s="69" t="s">
        <v>90</v>
      </c>
      <c r="F45" s="61" t="s">
        <v>89</v>
      </c>
    </row>
    <row r="46" spans="1:7" ht="19.5" customHeight="1" x14ac:dyDescent="0.25">
      <c r="A46" s="43"/>
      <c r="B46" s="62">
        <v>1</v>
      </c>
      <c r="C46" s="80" t="s">
        <v>43</v>
      </c>
      <c r="D46" s="16"/>
      <c r="E46" s="113">
        <f t="shared" ref="E46:E52" si="1">B46*D46</f>
        <v>0</v>
      </c>
      <c r="F46" s="35">
        <f>B46*D46*2</f>
        <v>0</v>
      </c>
    </row>
    <row r="47" spans="1:7" ht="20.100000000000001" customHeight="1" x14ac:dyDescent="0.25">
      <c r="A47" s="43"/>
      <c r="B47" s="63">
        <v>5</v>
      </c>
      <c r="C47" s="81" t="s">
        <v>44</v>
      </c>
      <c r="D47" s="17"/>
      <c r="E47" s="114">
        <f t="shared" si="1"/>
        <v>0</v>
      </c>
      <c r="F47" s="27">
        <f t="shared" ref="F47:F52" si="2">B47*D47</f>
        <v>0</v>
      </c>
    </row>
    <row r="48" spans="1:7" ht="20.100000000000001" customHeight="1" x14ac:dyDescent="0.25">
      <c r="A48" s="43"/>
      <c r="B48" s="65">
        <v>5</v>
      </c>
      <c r="C48" s="82" t="s">
        <v>45</v>
      </c>
      <c r="D48" s="20"/>
      <c r="E48" s="114">
        <f t="shared" si="1"/>
        <v>0</v>
      </c>
      <c r="F48" s="27">
        <f t="shared" si="2"/>
        <v>0</v>
      </c>
    </row>
    <row r="49" spans="1:6" ht="20.100000000000001" customHeight="1" x14ac:dyDescent="0.25">
      <c r="A49" s="43"/>
      <c r="B49" s="63">
        <v>10</v>
      </c>
      <c r="C49" s="81" t="s">
        <v>46</v>
      </c>
      <c r="D49" s="17"/>
      <c r="E49" s="114">
        <f t="shared" si="1"/>
        <v>0</v>
      </c>
      <c r="F49" s="27">
        <f t="shared" si="2"/>
        <v>0</v>
      </c>
    </row>
    <row r="50" spans="1:6" ht="20.100000000000001" customHeight="1" x14ac:dyDescent="0.25">
      <c r="A50" s="43"/>
      <c r="B50" s="65">
        <v>15</v>
      </c>
      <c r="C50" s="82" t="s">
        <v>47</v>
      </c>
      <c r="D50" s="20"/>
      <c r="E50" s="114">
        <f t="shared" si="1"/>
        <v>0</v>
      </c>
      <c r="F50" s="27">
        <f t="shared" si="2"/>
        <v>0</v>
      </c>
    </row>
    <row r="51" spans="1:6" ht="20.100000000000001" customHeight="1" x14ac:dyDescent="0.25">
      <c r="A51" s="43"/>
      <c r="B51" s="63">
        <v>20</v>
      </c>
      <c r="C51" s="81" t="s">
        <v>48</v>
      </c>
      <c r="D51" s="17"/>
      <c r="E51" s="114">
        <f t="shared" si="1"/>
        <v>0</v>
      </c>
      <c r="F51" s="27">
        <f t="shared" si="2"/>
        <v>0</v>
      </c>
    </row>
    <row r="52" spans="1:6" ht="20.100000000000001" customHeight="1" thickBot="1" x14ac:dyDescent="0.3">
      <c r="A52" s="43"/>
      <c r="B52" s="66">
        <v>5</v>
      </c>
      <c r="C52" s="83" t="s">
        <v>49</v>
      </c>
      <c r="D52" s="18"/>
      <c r="E52" s="115">
        <f t="shared" si="1"/>
        <v>0</v>
      </c>
      <c r="F52" s="29">
        <f t="shared" si="2"/>
        <v>0</v>
      </c>
    </row>
    <row r="53" spans="1:6" ht="20.100000000000001" customHeight="1" x14ac:dyDescent="0.25">
      <c r="A53" s="43"/>
      <c r="B53" s="55"/>
      <c r="C53" s="56"/>
      <c r="D53" s="56"/>
      <c r="E53" s="56"/>
      <c r="F53" s="56"/>
    </row>
    <row r="54" spans="1:6" ht="20.100000000000001" customHeight="1" x14ac:dyDescent="0.25">
      <c r="A54" s="43"/>
      <c r="B54" s="55"/>
      <c r="C54" s="84"/>
      <c r="D54" s="78" t="s">
        <v>76</v>
      </c>
      <c r="E54" s="30">
        <f>SUM(E46:E52)</f>
        <v>0</v>
      </c>
      <c r="F54" s="110">
        <f>SUM(F46:F52)</f>
        <v>0</v>
      </c>
    </row>
    <row r="55" spans="1:6" ht="20.100000000000001" customHeight="1" x14ac:dyDescent="0.25">
      <c r="A55" s="43"/>
      <c r="B55" s="68"/>
      <c r="C55" s="68"/>
      <c r="D55" s="68"/>
      <c r="E55" s="68"/>
    </row>
    <row r="56" spans="1:6" ht="20.100000000000001" customHeight="1" x14ac:dyDescent="0.25">
      <c r="A56" s="43"/>
      <c r="B56" s="137" t="s">
        <v>50</v>
      </c>
      <c r="C56" s="137"/>
      <c r="D56" s="137"/>
      <c r="E56" s="137"/>
    </row>
    <row r="57" spans="1:6" ht="20.100000000000001" customHeight="1" thickBot="1" x14ac:dyDescent="0.3">
      <c r="A57" s="43"/>
      <c r="B57" s="68"/>
      <c r="C57" s="68"/>
      <c r="D57" s="68"/>
      <c r="E57" s="68"/>
    </row>
    <row r="58" spans="1:6" ht="20.100000000000001" customHeight="1" thickBot="1" x14ac:dyDescent="0.35">
      <c r="A58" s="43"/>
      <c r="B58" s="69" t="s">
        <v>29</v>
      </c>
      <c r="C58" s="85" t="s">
        <v>30</v>
      </c>
      <c r="D58" s="70" t="s">
        <v>31</v>
      </c>
      <c r="E58" s="69" t="s">
        <v>32</v>
      </c>
      <c r="F58" s="72"/>
    </row>
    <row r="59" spans="1:6" ht="20.100000000000001" customHeight="1" x14ac:dyDescent="0.3">
      <c r="A59" s="43"/>
      <c r="B59" s="32">
        <v>5</v>
      </c>
      <c r="C59" s="86" t="s">
        <v>51</v>
      </c>
      <c r="D59" s="31"/>
      <c r="E59" s="21">
        <f>B59*D59</f>
        <v>0</v>
      </c>
      <c r="F59" s="72"/>
    </row>
    <row r="60" spans="1:6" ht="20.100000000000001" customHeight="1" x14ac:dyDescent="0.3">
      <c r="A60" s="43"/>
      <c r="B60" s="23">
        <v>5</v>
      </c>
      <c r="C60" s="87" t="s">
        <v>52</v>
      </c>
      <c r="D60" s="17"/>
      <c r="E60" s="26">
        <f>B60*D60</f>
        <v>0</v>
      </c>
      <c r="F60" s="72"/>
    </row>
    <row r="61" spans="1:6" ht="20.100000000000001" customHeight="1" x14ac:dyDescent="0.3">
      <c r="A61" s="43"/>
      <c r="B61" s="24">
        <v>5</v>
      </c>
      <c r="C61" s="88" t="s">
        <v>53</v>
      </c>
      <c r="D61" s="20"/>
      <c r="E61" s="32">
        <f>B61*D61</f>
        <v>0</v>
      </c>
      <c r="F61" s="72"/>
    </row>
    <row r="62" spans="1:6" ht="20.100000000000001" customHeight="1" thickBot="1" x14ac:dyDescent="0.35">
      <c r="A62" s="43"/>
      <c r="B62" s="34">
        <v>5</v>
      </c>
      <c r="C62" s="89" t="s">
        <v>54</v>
      </c>
      <c r="D62" s="28"/>
      <c r="E62" s="37">
        <f>B62*D62</f>
        <v>0</v>
      </c>
      <c r="F62" s="72"/>
    </row>
    <row r="63" spans="1:6" ht="20.100000000000001" customHeight="1" x14ac:dyDescent="0.25">
      <c r="A63" s="43"/>
      <c r="B63" s="77"/>
      <c r="C63" s="68"/>
      <c r="D63" s="68"/>
      <c r="E63" s="68"/>
    </row>
    <row r="64" spans="1:6" ht="20.100000000000001" customHeight="1" x14ac:dyDescent="0.25">
      <c r="A64" s="43"/>
      <c r="B64" s="77"/>
      <c r="C64" s="60"/>
      <c r="D64" s="78" t="s">
        <v>76</v>
      </c>
      <c r="E64" s="25">
        <f>SUM(E59:E62)</f>
        <v>0</v>
      </c>
    </row>
    <row r="65" spans="1:6" ht="20.100000000000001" customHeight="1" x14ac:dyDescent="0.25">
      <c r="A65" s="43"/>
      <c r="B65" s="68"/>
      <c r="C65" s="68"/>
      <c r="D65" s="68"/>
      <c r="E65" s="68"/>
    </row>
    <row r="66" spans="1:6" ht="20.100000000000001" customHeight="1" x14ac:dyDescent="0.25">
      <c r="A66" s="43"/>
      <c r="B66" s="144" t="s">
        <v>55</v>
      </c>
      <c r="C66" s="144"/>
      <c r="D66" s="144"/>
      <c r="E66" s="144"/>
    </row>
    <row r="67" spans="1:6" ht="20.100000000000001" customHeight="1" thickBot="1" x14ac:dyDescent="0.3">
      <c r="A67" s="43"/>
      <c r="B67" s="56"/>
      <c r="C67" s="56"/>
      <c r="D67" s="56"/>
      <c r="E67" s="56"/>
    </row>
    <row r="68" spans="1:6" ht="20.100000000000001" customHeight="1" thickBot="1" x14ac:dyDescent="0.3">
      <c r="A68" s="43"/>
      <c r="B68" s="90" t="s">
        <v>29</v>
      </c>
      <c r="C68" s="91" t="s">
        <v>30</v>
      </c>
      <c r="D68" s="61" t="s">
        <v>31</v>
      </c>
      <c r="E68" s="69" t="s">
        <v>90</v>
      </c>
      <c r="F68" s="61" t="s">
        <v>89</v>
      </c>
    </row>
    <row r="69" spans="1:6" ht="20.100000000000001" customHeight="1" x14ac:dyDescent="0.25">
      <c r="A69" s="43"/>
      <c r="B69" s="21">
        <v>1</v>
      </c>
      <c r="C69" s="73" t="s">
        <v>43</v>
      </c>
      <c r="D69" s="6"/>
      <c r="E69" s="113">
        <f t="shared" ref="E69:F74" si="3">B69*D69</f>
        <v>0</v>
      </c>
      <c r="F69" s="35">
        <f>B69*D69*2</f>
        <v>0</v>
      </c>
    </row>
    <row r="70" spans="1:6" ht="20.100000000000001" customHeight="1" x14ac:dyDescent="0.25">
      <c r="A70" s="43"/>
      <c r="B70" s="27">
        <v>5</v>
      </c>
      <c r="C70" s="92" t="s">
        <v>56</v>
      </c>
      <c r="D70" s="7"/>
      <c r="E70" s="63">
        <f t="shared" si="3"/>
        <v>0</v>
      </c>
      <c r="F70" s="27">
        <f t="shared" ref="F70:F74" si="4">B70*D70</f>
        <v>0</v>
      </c>
    </row>
    <row r="71" spans="1:6" ht="20.100000000000001" customHeight="1" x14ac:dyDescent="0.25">
      <c r="A71" s="43"/>
      <c r="B71" s="24">
        <v>10</v>
      </c>
      <c r="C71" s="75" t="s">
        <v>57</v>
      </c>
      <c r="D71" s="8"/>
      <c r="E71" s="63">
        <f t="shared" si="3"/>
        <v>0</v>
      </c>
      <c r="F71" s="27">
        <f t="shared" si="4"/>
        <v>0</v>
      </c>
    </row>
    <row r="72" spans="1:6" ht="20.100000000000001" customHeight="1" x14ac:dyDescent="0.25">
      <c r="A72" s="43"/>
      <c r="B72" s="27">
        <v>10</v>
      </c>
      <c r="C72" s="92" t="s">
        <v>58</v>
      </c>
      <c r="D72" s="7"/>
      <c r="E72" s="63">
        <f t="shared" si="3"/>
        <v>0</v>
      </c>
      <c r="F72" s="27">
        <f t="shared" si="4"/>
        <v>0</v>
      </c>
    </row>
    <row r="73" spans="1:6" ht="20.100000000000001" customHeight="1" x14ac:dyDescent="0.25">
      <c r="A73" s="43"/>
      <c r="B73" s="24">
        <v>15</v>
      </c>
      <c r="C73" s="75" t="s">
        <v>59</v>
      </c>
      <c r="D73" s="8"/>
      <c r="E73" s="63">
        <f t="shared" si="3"/>
        <v>0</v>
      </c>
      <c r="F73" s="27">
        <f t="shared" si="4"/>
        <v>0</v>
      </c>
    </row>
    <row r="74" spans="1:6" ht="20.100000000000001" customHeight="1" thickBot="1" x14ac:dyDescent="0.3">
      <c r="A74" s="43"/>
      <c r="B74" s="29">
        <v>10</v>
      </c>
      <c r="C74" s="93" t="s">
        <v>60</v>
      </c>
      <c r="D74" s="10"/>
      <c r="E74" s="156">
        <f t="shared" si="3"/>
        <v>0</v>
      </c>
      <c r="F74" s="29">
        <f t="shared" si="4"/>
        <v>0</v>
      </c>
    </row>
    <row r="75" spans="1:6" ht="20.100000000000001" customHeight="1" x14ac:dyDescent="0.25">
      <c r="A75" s="43"/>
      <c r="B75" s="56"/>
      <c r="C75" s="94"/>
      <c r="D75" s="56"/>
      <c r="E75" s="56"/>
    </row>
    <row r="76" spans="1:6" ht="20.100000000000001" customHeight="1" x14ac:dyDescent="0.25">
      <c r="A76" s="43"/>
      <c r="B76" s="55"/>
      <c r="C76" s="84"/>
      <c r="D76" s="78" t="s">
        <v>76</v>
      </c>
      <c r="E76" s="30">
        <f>SUM(E69:E74)</f>
        <v>0</v>
      </c>
      <c r="F76" s="111">
        <f>SUM(F69:F74)</f>
        <v>0</v>
      </c>
    </row>
    <row r="77" spans="1:6" ht="20.100000000000001" customHeight="1" x14ac:dyDescent="0.25">
      <c r="A77" s="43"/>
      <c r="B77" s="68"/>
      <c r="C77" s="68"/>
      <c r="D77" s="68"/>
      <c r="E77" s="68"/>
    </row>
    <row r="78" spans="1:6" ht="20.100000000000001" customHeight="1" x14ac:dyDescent="0.25">
      <c r="A78" s="43"/>
      <c r="B78" s="137" t="s">
        <v>61</v>
      </c>
      <c r="C78" s="137"/>
      <c r="D78" s="137"/>
      <c r="E78" s="137"/>
    </row>
    <row r="79" spans="1:6" ht="20.100000000000001" customHeight="1" thickBot="1" x14ac:dyDescent="0.3">
      <c r="A79" s="43"/>
      <c r="B79" s="68"/>
      <c r="C79" s="68"/>
      <c r="D79" s="68"/>
      <c r="E79" s="68"/>
    </row>
    <row r="80" spans="1:6" ht="20.100000000000001" customHeight="1" thickBot="1" x14ac:dyDescent="0.35">
      <c r="A80" s="43"/>
      <c r="B80" s="61" t="s">
        <v>29</v>
      </c>
      <c r="C80" s="61" t="s">
        <v>30</v>
      </c>
      <c r="D80" s="61" t="s">
        <v>31</v>
      </c>
      <c r="E80" s="50" t="s">
        <v>32</v>
      </c>
      <c r="F80" s="72"/>
    </row>
    <row r="81" spans="1:6" ht="20.100000000000001" customHeight="1" x14ac:dyDescent="0.3">
      <c r="A81" s="43"/>
      <c r="B81" s="95" t="s">
        <v>62</v>
      </c>
      <c r="C81" s="80" t="s">
        <v>63</v>
      </c>
      <c r="D81" s="6"/>
      <c r="E81" s="24">
        <f>1*D81</f>
        <v>0</v>
      </c>
      <c r="F81" s="72"/>
    </row>
    <row r="82" spans="1:6" ht="20.100000000000001" customHeight="1" x14ac:dyDescent="0.3">
      <c r="A82" s="43"/>
      <c r="B82" s="96" t="s">
        <v>64</v>
      </c>
      <c r="C82" s="97" t="s">
        <v>65</v>
      </c>
      <c r="D82" s="22"/>
      <c r="E82" s="23">
        <f>5*D82</f>
        <v>0</v>
      </c>
      <c r="F82" s="72"/>
    </row>
    <row r="83" spans="1:6" ht="41.25" customHeight="1" thickBot="1" x14ac:dyDescent="0.35">
      <c r="A83" s="43"/>
      <c r="B83" s="98">
        <v>5</v>
      </c>
      <c r="C83" s="99" t="s">
        <v>66</v>
      </c>
      <c r="D83" s="9"/>
      <c r="E83" s="19">
        <f>B83*D83</f>
        <v>0</v>
      </c>
      <c r="F83" s="72"/>
    </row>
    <row r="84" spans="1:6" ht="18.75" x14ac:dyDescent="0.25">
      <c r="A84" s="43"/>
      <c r="B84" s="60"/>
      <c r="C84" s="60"/>
      <c r="D84" s="60"/>
      <c r="E84" s="60"/>
    </row>
    <row r="85" spans="1:6" ht="18.75" x14ac:dyDescent="0.25">
      <c r="A85" s="43"/>
      <c r="B85" s="100"/>
      <c r="C85" s="101"/>
      <c r="D85" s="78" t="s">
        <v>76</v>
      </c>
      <c r="E85" s="25">
        <f>SUM(E81:E83)</f>
        <v>0</v>
      </c>
    </row>
    <row r="86" spans="1:6" ht="15.75" x14ac:dyDescent="0.25">
      <c r="A86" s="43"/>
      <c r="B86" s="101"/>
      <c r="C86" s="101"/>
      <c r="D86" s="101"/>
      <c r="E86" s="101"/>
    </row>
    <row r="87" spans="1:6" ht="18.75" x14ac:dyDescent="0.25">
      <c r="A87" s="43"/>
      <c r="B87" s="102"/>
      <c r="C87" s="145" t="s">
        <v>77</v>
      </c>
      <c r="D87" s="145"/>
      <c r="E87" s="38">
        <f>SUM(E41,E54,E64,E76,E85)</f>
        <v>0</v>
      </c>
    </row>
    <row r="88" spans="1:6" ht="15.75" x14ac:dyDescent="0.25">
      <c r="B88" s="103"/>
      <c r="C88" s="103"/>
      <c r="D88" s="103"/>
      <c r="E88" s="103"/>
      <c r="F88" s="112" t="s">
        <v>91</v>
      </c>
    </row>
    <row r="89" spans="1:6" ht="18.75" x14ac:dyDescent="0.25">
      <c r="B89" s="135" t="s">
        <v>78</v>
      </c>
      <c r="C89" s="135"/>
      <c r="D89" s="135"/>
      <c r="E89" s="41">
        <f>E41+E54+E61+E62+E76+E83</f>
        <v>0</v>
      </c>
      <c r="F89" s="109">
        <f>E41+F54+E61+E62+F76+E83</f>
        <v>0</v>
      </c>
    </row>
    <row r="90" spans="1:6" ht="15.75" x14ac:dyDescent="0.25">
      <c r="B90" s="103"/>
      <c r="C90" s="103"/>
      <c r="D90" s="103"/>
      <c r="E90" s="103"/>
    </row>
    <row r="92" spans="1:6" ht="18.75" x14ac:dyDescent="0.25">
      <c r="C92" s="134" t="s">
        <v>80</v>
      </c>
      <c r="D92" s="134"/>
      <c r="E92" s="104" t="str">
        <f>IF(AND(E89&gt;=50,E20="Sí",E21="Sí",E22="Sí",E23="Sí",E24="Sí"),"Sí","No")</f>
        <v>No</v>
      </c>
      <c r="F92" s="104" t="s">
        <v>94</v>
      </c>
    </row>
  </sheetData>
  <sheetProtection algorithmName="SHA-512" hashValue="tVf8YJcUzUwD64TDC/k3UZjAAHUrDlNXWJ9JyM88hb1rz5tgdswJYUoad8RtUX5dMA6Q4BpGVfF0hDcIVIyCgA==" saltValue="LigSDP0rh1gTrd4CkObFiA==" spinCount="100000"/>
  <mergeCells count="29">
    <mergeCell ref="C92:D92"/>
    <mergeCell ref="B2:E2"/>
    <mergeCell ref="C4:D4"/>
    <mergeCell ref="C5:D5"/>
    <mergeCell ref="C6:D6"/>
    <mergeCell ref="B15:D15"/>
    <mergeCell ref="C8:D8"/>
    <mergeCell ref="C9:D9"/>
    <mergeCell ref="C10:D10"/>
    <mergeCell ref="C11:D11"/>
    <mergeCell ref="C12:D12"/>
    <mergeCell ref="C13:D13"/>
    <mergeCell ref="B17:E17"/>
    <mergeCell ref="C19:D19"/>
    <mergeCell ref="B66:E66"/>
    <mergeCell ref="B78:E78"/>
    <mergeCell ref="C87:D87"/>
    <mergeCell ref="B89:D89"/>
    <mergeCell ref="C20:D20"/>
    <mergeCell ref="C21:D21"/>
    <mergeCell ref="C22:D22"/>
    <mergeCell ref="C23:D23"/>
    <mergeCell ref="C24:D24"/>
    <mergeCell ref="B3:E3"/>
    <mergeCell ref="B26:E26"/>
    <mergeCell ref="B28:E28"/>
    <mergeCell ref="B43:E43"/>
    <mergeCell ref="B56:E56"/>
    <mergeCell ref="C7:D7"/>
  </mergeCells>
  <conditionalFormatting sqref="B31:E39">
    <cfRule type="expression" dxfId="97" priority="69">
      <formula>_xludf.MOD(ROW(),2) =0</formula>
    </cfRule>
  </conditionalFormatting>
  <conditionalFormatting sqref="E59:E62">
    <cfRule type="cellIs" dxfId="96" priority="41" operator="equal">
      <formula>0</formula>
    </cfRule>
    <cfRule type="cellIs" dxfId="95" priority="42" operator="greaterThan">
      <formula>0</formula>
    </cfRule>
    <cfRule type="expression" dxfId="94" priority="68">
      <formula>_xludf.MOD(ROW(),2) =0</formula>
    </cfRule>
  </conditionalFormatting>
  <conditionalFormatting sqref="E46:E52">
    <cfRule type="cellIs" dxfId="93" priority="43" operator="greaterThan">
      <formula>0</formula>
    </cfRule>
    <cfRule type="cellIs" dxfId="92" priority="45" operator="equal">
      <formula>0</formula>
    </cfRule>
  </conditionalFormatting>
  <conditionalFormatting sqref="E69:E74">
    <cfRule type="cellIs" dxfId="91" priority="39" operator="greaterThan">
      <formula>0</formula>
    </cfRule>
    <cfRule type="cellIs" dxfId="90" priority="40" operator="equal">
      <formula>0</formula>
    </cfRule>
    <cfRule type="expression" dxfId="89" priority="67">
      <formula>_xludf.MOD(ROW(),2) =0</formula>
    </cfRule>
  </conditionalFormatting>
  <conditionalFormatting sqref="E20">
    <cfRule type="containsText" dxfId="88" priority="33" operator="containsText" text="Sí">
      <formula>NOT(ISERROR(SEARCH("Sí",E20)))</formula>
    </cfRule>
    <cfRule type="containsText" dxfId="87" priority="62" operator="containsText" text="No">
      <formula>NOT(ISERROR(SEARCH("No",E20)))</formula>
    </cfRule>
  </conditionalFormatting>
  <conditionalFormatting sqref="E24">
    <cfRule type="containsText" dxfId="86" priority="36" operator="containsText" text="Sí">
      <formula>NOT(ISERROR(SEARCH("Sí",E24)))</formula>
    </cfRule>
    <cfRule type="containsText" dxfId="85" priority="61" operator="containsText" text="Créditos insuficientes">
      <formula>NOT(ISERROR(SEARCH("Créditos insuficientes",E24)))</formula>
    </cfRule>
  </conditionalFormatting>
  <conditionalFormatting sqref="E15">
    <cfRule type="containsText" dxfId="84" priority="47" operator="containsText" text="Sí">
      <formula>NOT(ISERROR(SEARCH("Sí",E15)))</formula>
    </cfRule>
    <cfRule type="containsText" dxfId="83" priority="48" operator="containsText" text="No">
      <formula>NOT(ISERROR(SEARCH("No",E15)))</formula>
    </cfRule>
  </conditionalFormatting>
  <conditionalFormatting sqref="E31:E39">
    <cfRule type="cellIs" dxfId="82" priority="44" operator="greaterThan">
      <formula>0</formula>
    </cfRule>
    <cfRule type="containsText" dxfId="81" priority="46" operator="containsText" text="0">
      <formula>NOT(ISERROR(SEARCH("0",E31)))</formula>
    </cfRule>
  </conditionalFormatting>
  <conditionalFormatting sqref="E81:E83">
    <cfRule type="cellIs" dxfId="80" priority="37" operator="equal">
      <formula>0</formula>
    </cfRule>
    <cfRule type="cellIs" dxfId="79" priority="38" operator="greaterThan">
      <formula>0</formula>
    </cfRule>
  </conditionalFormatting>
  <conditionalFormatting sqref="E92:F92">
    <cfRule type="containsText" dxfId="78" priority="34" operator="containsText" text="Sí">
      <formula>NOT(ISERROR(SEARCH("Sí",E92)))</formula>
    </cfRule>
    <cfRule type="containsText" dxfId="77" priority="35" operator="containsText" text="No">
      <formula>NOT(ISERROR(SEARCH("No",E92)))</formula>
    </cfRule>
  </conditionalFormatting>
  <conditionalFormatting sqref="E5:E13">
    <cfRule type="containsText" dxfId="76" priority="13" operator="containsText" text="Verificar">
      <formula>NOT(ISERROR(SEARCH("Verificar",E5)))</formula>
    </cfRule>
    <cfRule type="containsText" dxfId="75" priority="14" operator="containsText" text="Pendiente">
      <formula>NOT(ISERROR(SEARCH("Pendiente",E5)))</formula>
    </cfRule>
    <cfRule type="containsText" dxfId="74" priority="15" operator="containsText" text="Sí">
      <formula>NOT(ISERROR(SEARCH("Sí",E5)))</formula>
    </cfRule>
    <cfRule type="containsText" dxfId="73" priority="16" operator="containsText" text="No">
      <formula>NOT(ISERROR(SEARCH("No",E5)))</formula>
    </cfRule>
  </conditionalFormatting>
  <conditionalFormatting sqref="E21:E23">
    <cfRule type="containsText" dxfId="72" priority="9" operator="containsText" text="Verificar">
      <formula>NOT(ISERROR(SEARCH("Verificar",E21)))</formula>
    </cfRule>
    <cfRule type="containsText" dxfId="71" priority="10" operator="containsText" text="Pendiente">
      <formula>NOT(ISERROR(SEARCH("Pendiente",E21)))</formula>
    </cfRule>
    <cfRule type="containsText" dxfId="70" priority="11" operator="containsText" text="Sí">
      <formula>NOT(ISERROR(SEARCH("Sí",E21)))</formula>
    </cfRule>
    <cfRule type="containsText" dxfId="69" priority="12" operator="containsText" text="No">
      <formula>NOT(ISERROR(SEARCH("No",E21)))</formula>
    </cfRule>
  </conditionalFormatting>
  <conditionalFormatting sqref="F31:F39">
    <cfRule type="expression" dxfId="68" priority="8">
      <formula>_xludf.MOD(ROW(),2) =0</formula>
    </cfRule>
  </conditionalFormatting>
  <conditionalFormatting sqref="F31:F39">
    <cfRule type="cellIs" dxfId="67" priority="6" operator="greaterThan">
      <formula>0</formula>
    </cfRule>
    <cfRule type="containsText" dxfId="66" priority="7" operator="containsText" text="0">
      <formula>NOT(ISERROR(SEARCH("0",F31)))</formula>
    </cfRule>
  </conditionalFormatting>
  <conditionalFormatting sqref="F46:F52">
    <cfRule type="cellIs" dxfId="65" priority="4" operator="greaterThan">
      <formula>0</formula>
    </cfRule>
    <cfRule type="cellIs" dxfId="64" priority="5" operator="equal">
      <formula>0</formula>
    </cfRule>
  </conditionalFormatting>
  <conditionalFormatting sqref="F69:F74">
    <cfRule type="cellIs" dxfId="8" priority="1" operator="greaterThan">
      <formula>0</formula>
    </cfRule>
    <cfRule type="cellIs" dxfId="7" priority="2" operator="equal">
      <formula>0</formula>
    </cfRule>
    <cfRule type="expression" dxfId="6" priority="3">
      <formula>_xludf.MOD(ROW(),2) =0</formula>
    </cfRule>
  </conditionalFormatting>
  <dataValidations count="3">
    <dataValidation type="list" allowBlank="1" showErrorMessage="1" errorTitle="Entrada no válida" error="Seleccione una opción de la lista" prompt="Seleccione una opción de la lista" sqref="E22:E23" xr:uid="{00000000-0002-0000-0300-000000000000}">
      <formula1>"Sí, No, Pendiente, Verificar"</formula1>
    </dataValidation>
    <dataValidation type="list" allowBlank="1" showInputMessage="1" showErrorMessage="1" errorTitle="Entrada no válida" error="Seleccione una opción de la lista" prompt="Seleccione una opción de la lista" sqref="E21" xr:uid="{00000000-0002-0000-0300-000001000000}">
      <formula1>"Sí, No, Pendiente, Verificar"</formula1>
    </dataValidation>
    <dataValidation allowBlank="1" errorTitle="Entrada no válida" error="Seleccione una opción de la lista" prompt="Seleccione una opción de la lista" sqref="E5:E13" xr:uid="{00000000-0002-0000-0300-000003000000}"/>
  </dataValidations>
  <printOptions horizontalCentered="1"/>
  <pageMargins left="0.86614173228346458" right="0.70866141732283472" top="0.74803149606299213" bottom="0.74803149606299213" header="0.31496062992125984" footer="0.31496062992125984"/>
  <pageSetup scale="44" fitToHeight="0" orientation="portrait" r:id="rId1"/>
  <ignoredErrors>
    <ignoredError sqref="E20 E92 E5:E12 E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2:G78"/>
  <sheetViews>
    <sheetView zoomScaleNormal="100" workbookViewId="0"/>
  </sheetViews>
  <sheetFormatPr baseColWidth="10" defaultRowHeight="15" x14ac:dyDescent="0.25"/>
  <cols>
    <col min="1" max="1" width="3" style="44" customWidth="1"/>
    <col min="2" max="2" width="12.7109375" style="44" customWidth="1"/>
    <col min="3" max="3" width="130.7109375" style="44" customWidth="1"/>
    <col min="4" max="4" width="14.42578125" style="44" customWidth="1"/>
    <col min="5" max="5" width="29.140625" style="44" customWidth="1"/>
    <col min="6" max="6" width="30" style="44" customWidth="1"/>
    <col min="7" max="16384" width="11.42578125" style="44"/>
  </cols>
  <sheetData>
    <row r="2" spans="1:7" ht="18.75" customHeight="1" x14ac:dyDescent="0.25">
      <c r="A2" s="43"/>
      <c r="B2" s="119" t="s">
        <v>81</v>
      </c>
      <c r="C2" s="119"/>
      <c r="D2" s="119"/>
      <c r="E2" s="119"/>
    </row>
    <row r="3" spans="1:7" ht="18.75" customHeight="1" thickBot="1" x14ac:dyDescent="0.3">
      <c r="A3" s="43"/>
      <c r="B3" s="116" t="s">
        <v>88</v>
      </c>
      <c r="C3" s="116"/>
      <c r="D3" s="116"/>
      <c r="E3" s="116"/>
    </row>
    <row r="4" spans="1:7" ht="22.5" customHeight="1" thickBot="1" x14ac:dyDescent="0.3">
      <c r="A4" s="43"/>
      <c r="B4" s="60"/>
      <c r="C4" s="120" t="s">
        <v>16</v>
      </c>
      <c r="D4" s="121"/>
      <c r="E4" s="69" t="s">
        <v>17</v>
      </c>
    </row>
    <row r="5" spans="1:7" ht="42.75" customHeight="1" x14ac:dyDescent="0.25">
      <c r="A5" s="43"/>
      <c r="B5" s="62" t="s">
        <v>0</v>
      </c>
      <c r="C5" s="154" t="s">
        <v>87</v>
      </c>
      <c r="D5" s="155"/>
      <c r="E5" s="36" t="s">
        <v>74</v>
      </c>
      <c r="G5" s="105"/>
    </row>
    <row r="6" spans="1:7" ht="39.950000000000003" customHeight="1" x14ac:dyDescent="0.25">
      <c r="A6" s="43"/>
      <c r="B6" s="63" t="s">
        <v>1</v>
      </c>
      <c r="C6" s="126" t="s">
        <v>25</v>
      </c>
      <c r="D6" s="127"/>
      <c r="E6" s="22" t="s">
        <v>74</v>
      </c>
      <c r="G6" s="105"/>
    </row>
    <row r="7" spans="1:7" ht="24.95" customHeight="1" x14ac:dyDescent="0.25">
      <c r="A7" s="43"/>
      <c r="B7" s="106" t="s">
        <v>3</v>
      </c>
      <c r="C7" s="152" t="s">
        <v>85</v>
      </c>
      <c r="D7" s="153"/>
      <c r="E7" s="22" t="s">
        <v>74</v>
      </c>
      <c r="G7" s="105"/>
    </row>
    <row r="8" spans="1:7" ht="42.75" customHeight="1" x14ac:dyDescent="0.25">
      <c r="A8" s="43"/>
      <c r="B8" s="107" t="s">
        <v>5</v>
      </c>
      <c r="C8" s="126" t="s">
        <v>86</v>
      </c>
      <c r="D8" s="127"/>
      <c r="E8" s="22" t="s">
        <v>74</v>
      </c>
      <c r="G8" s="105"/>
    </row>
    <row r="9" spans="1:7" ht="24.95" customHeight="1" thickBot="1" x14ac:dyDescent="0.3">
      <c r="A9" s="43"/>
      <c r="B9" s="66" t="s">
        <v>6</v>
      </c>
      <c r="C9" s="138" t="s">
        <v>26</v>
      </c>
      <c r="D9" s="139"/>
      <c r="E9" s="33" t="s">
        <v>74</v>
      </c>
    </row>
    <row r="12" spans="1:7" ht="20.25" customHeight="1" x14ac:dyDescent="0.25">
      <c r="A12" s="43"/>
      <c r="B12" s="136" t="s">
        <v>27</v>
      </c>
      <c r="C12" s="136"/>
      <c r="D12" s="136"/>
      <c r="E12" s="136"/>
    </row>
    <row r="13" spans="1:7" ht="12.75" customHeight="1" x14ac:dyDescent="0.25">
      <c r="A13" s="43"/>
      <c r="B13" s="67"/>
      <c r="C13" s="67"/>
      <c r="D13" s="67"/>
      <c r="E13" s="68"/>
    </row>
    <row r="14" spans="1:7" ht="20.100000000000001" customHeight="1" x14ac:dyDescent="0.25">
      <c r="A14" s="43"/>
      <c r="B14" s="137" t="s">
        <v>28</v>
      </c>
      <c r="C14" s="137"/>
      <c r="D14" s="137"/>
      <c r="E14" s="137"/>
    </row>
    <row r="15" spans="1:7" ht="20.100000000000001" customHeight="1" thickBot="1" x14ac:dyDescent="0.3">
      <c r="A15" s="43"/>
      <c r="B15" s="60"/>
      <c r="C15" s="68"/>
      <c r="D15" s="68"/>
      <c r="E15" s="68"/>
    </row>
    <row r="16" spans="1:7" ht="20.100000000000001" customHeight="1" thickBot="1" x14ac:dyDescent="0.35">
      <c r="A16" s="43"/>
      <c r="B16" s="69" t="s">
        <v>29</v>
      </c>
      <c r="C16" s="70" t="s">
        <v>30</v>
      </c>
      <c r="D16" s="71" t="s">
        <v>31</v>
      </c>
      <c r="E16" s="50" t="s">
        <v>32</v>
      </c>
      <c r="F16" s="72"/>
    </row>
    <row r="17" spans="1:7" ht="20.100000000000001" customHeight="1" x14ac:dyDescent="0.25">
      <c r="A17" s="43"/>
      <c r="B17" s="21">
        <v>5</v>
      </c>
      <c r="C17" s="73" t="s">
        <v>33</v>
      </c>
      <c r="D17" s="6"/>
      <c r="E17" s="21">
        <f t="shared" ref="E17:E25" si="0">B17*D17</f>
        <v>0</v>
      </c>
    </row>
    <row r="18" spans="1:7" ht="20.100000000000001" customHeight="1" x14ac:dyDescent="0.25">
      <c r="A18" s="43"/>
      <c r="B18" s="23">
        <v>8</v>
      </c>
      <c r="C18" s="74" t="s">
        <v>34</v>
      </c>
      <c r="D18" s="7"/>
      <c r="E18" s="27">
        <f t="shared" si="0"/>
        <v>0</v>
      </c>
    </row>
    <row r="19" spans="1:7" ht="20.100000000000001" customHeight="1" x14ac:dyDescent="0.25">
      <c r="A19" s="43"/>
      <c r="B19" s="24">
        <v>10</v>
      </c>
      <c r="C19" s="75" t="s">
        <v>35</v>
      </c>
      <c r="D19" s="8"/>
      <c r="E19" s="24">
        <f t="shared" si="0"/>
        <v>0</v>
      </c>
    </row>
    <row r="20" spans="1:7" ht="20.100000000000001" customHeight="1" x14ac:dyDescent="0.25">
      <c r="A20" s="43"/>
      <c r="B20" s="23">
        <v>15</v>
      </c>
      <c r="C20" s="74" t="s">
        <v>36</v>
      </c>
      <c r="D20" s="7"/>
      <c r="E20" s="27">
        <f t="shared" si="0"/>
        <v>0</v>
      </c>
    </row>
    <row r="21" spans="1:7" ht="20.100000000000001" customHeight="1" x14ac:dyDescent="0.25">
      <c r="A21" s="43"/>
      <c r="B21" s="24">
        <v>25</v>
      </c>
      <c r="C21" s="75" t="s">
        <v>37</v>
      </c>
      <c r="D21" s="8"/>
      <c r="E21" s="24">
        <f t="shared" si="0"/>
        <v>0</v>
      </c>
    </row>
    <row r="22" spans="1:7" ht="20.100000000000001" customHeight="1" x14ac:dyDescent="0.25">
      <c r="A22" s="43"/>
      <c r="B22" s="23">
        <v>30</v>
      </c>
      <c r="C22" s="74" t="s">
        <v>38</v>
      </c>
      <c r="D22" s="7"/>
      <c r="E22" s="27">
        <f t="shared" si="0"/>
        <v>0</v>
      </c>
    </row>
    <row r="23" spans="1:7" ht="20.100000000000001" customHeight="1" x14ac:dyDescent="0.25">
      <c r="A23" s="43"/>
      <c r="B23" s="24">
        <v>35</v>
      </c>
      <c r="C23" s="75" t="s">
        <v>39</v>
      </c>
      <c r="D23" s="8"/>
      <c r="E23" s="24">
        <f t="shared" si="0"/>
        <v>0</v>
      </c>
      <c r="G23" s="47"/>
    </row>
    <row r="24" spans="1:7" ht="20.100000000000001" customHeight="1" x14ac:dyDescent="0.25">
      <c r="A24" s="43"/>
      <c r="B24" s="23">
        <v>40</v>
      </c>
      <c r="C24" s="74" t="s">
        <v>40</v>
      </c>
      <c r="D24" s="7"/>
      <c r="E24" s="27">
        <f t="shared" si="0"/>
        <v>0</v>
      </c>
    </row>
    <row r="25" spans="1:7" ht="20.100000000000001" customHeight="1" thickBot="1" x14ac:dyDescent="0.3">
      <c r="A25" s="43"/>
      <c r="B25" s="19">
        <v>45</v>
      </c>
      <c r="C25" s="76" t="s">
        <v>41</v>
      </c>
      <c r="D25" s="9"/>
      <c r="E25" s="19">
        <f t="shared" si="0"/>
        <v>0</v>
      </c>
    </row>
    <row r="26" spans="1:7" ht="20.100000000000001" customHeight="1" x14ac:dyDescent="0.25">
      <c r="A26" s="43"/>
      <c r="B26" s="77"/>
      <c r="C26" s="68"/>
      <c r="D26" s="68"/>
      <c r="E26" s="60"/>
    </row>
    <row r="27" spans="1:7" ht="20.100000000000001" customHeight="1" x14ac:dyDescent="0.25">
      <c r="A27" s="43"/>
      <c r="B27" s="77"/>
      <c r="C27" s="60"/>
      <c r="D27" s="78" t="s">
        <v>76</v>
      </c>
      <c r="E27" s="25">
        <f>SUM(E17:E25)</f>
        <v>0</v>
      </c>
    </row>
    <row r="28" spans="1:7" ht="20.100000000000001" customHeight="1" x14ac:dyDescent="0.25">
      <c r="A28" s="43"/>
      <c r="B28" s="68"/>
      <c r="C28" s="68"/>
      <c r="D28" s="68"/>
      <c r="E28" s="60"/>
    </row>
    <row r="29" spans="1:7" ht="20.100000000000001" customHeight="1" x14ac:dyDescent="0.25">
      <c r="A29" s="43"/>
      <c r="B29" s="144" t="s">
        <v>42</v>
      </c>
      <c r="C29" s="144"/>
      <c r="D29" s="144"/>
      <c r="E29" s="144"/>
    </row>
    <row r="30" spans="1:7" ht="20.100000000000001" customHeight="1" thickBot="1" x14ac:dyDescent="0.3">
      <c r="A30" s="43"/>
      <c r="B30" s="56"/>
      <c r="C30" s="56"/>
      <c r="D30" s="56"/>
      <c r="E30" s="56"/>
    </row>
    <row r="31" spans="1:7" ht="20.100000000000001" customHeight="1" thickBot="1" x14ac:dyDescent="0.3">
      <c r="A31" s="43"/>
      <c r="B31" s="79" t="s">
        <v>29</v>
      </c>
      <c r="C31" s="69" t="s">
        <v>30</v>
      </c>
      <c r="D31" s="71" t="s">
        <v>31</v>
      </c>
      <c r="E31" s="69" t="s">
        <v>90</v>
      </c>
      <c r="F31" s="69" t="s">
        <v>89</v>
      </c>
    </row>
    <row r="32" spans="1:7" ht="19.5" customHeight="1" x14ac:dyDescent="0.25">
      <c r="A32" s="43"/>
      <c r="B32" s="62">
        <v>1</v>
      </c>
      <c r="C32" s="80" t="s">
        <v>43</v>
      </c>
      <c r="D32" s="16"/>
      <c r="E32" s="35">
        <f t="shared" ref="E32:E38" si="1">B32*D32</f>
        <v>0</v>
      </c>
      <c r="F32" s="35">
        <f>B32*D32*2</f>
        <v>0</v>
      </c>
    </row>
    <row r="33" spans="1:6" ht="20.100000000000001" customHeight="1" x14ac:dyDescent="0.25">
      <c r="A33" s="43"/>
      <c r="B33" s="63">
        <v>5</v>
      </c>
      <c r="C33" s="81" t="s">
        <v>44</v>
      </c>
      <c r="D33" s="17"/>
      <c r="E33" s="26">
        <f t="shared" si="1"/>
        <v>0</v>
      </c>
      <c r="F33" s="26">
        <f>B32*D32</f>
        <v>0</v>
      </c>
    </row>
    <row r="34" spans="1:6" ht="20.100000000000001" customHeight="1" x14ac:dyDescent="0.25">
      <c r="A34" s="43"/>
      <c r="B34" s="65">
        <v>5</v>
      </c>
      <c r="C34" s="82" t="s">
        <v>45</v>
      </c>
      <c r="D34" s="20"/>
      <c r="E34" s="26">
        <f t="shared" si="1"/>
        <v>0</v>
      </c>
      <c r="F34" s="26">
        <f>B32*D32</f>
        <v>0</v>
      </c>
    </row>
    <row r="35" spans="1:6" ht="20.100000000000001" customHeight="1" x14ac:dyDescent="0.25">
      <c r="A35" s="43"/>
      <c r="B35" s="63">
        <v>10</v>
      </c>
      <c r="C35" s="81" t="s">
        <v>46</v>
      </c>
      <c r="D35" s="17"/>
      <c r="E35" s="26">
        <f t="shared" si="1"/>
        <v>0</v>
      </c>
      <c r="F35" s="26">
        <f>B32*D32</f>
        <v>0</v>
      </c>
    </row>
    <row r="36" spans="1:6" ht="20.100000000000001" customHeight="1" x14ac:dyDescent="0.25">
      <c r="A36" s="43"/>
      <c r="B36" s="65">
        <v>15</v>
      </c>
      <c r="C36" s="82" t="s">
        <v>47</v>
      </c>
      <c r="D36" s="20"/>
      <c r="E36" s="26">
        <f t="shared" si="1"/>
        <v>0</v>
      </c>
      <c r="F36" s="26">
        <f>B32*D32</f>
        <v>0</v>
      </c>
    </row>
    <row r="37" spans="1:6" ht="20.100000000000001" customHeight="1" x14ac:dyDescent="0.25">
      <c r="A37" s="43"/>
      <c r="B37" s="63">
        <v>20</v>
      </c>
      <c r="C37" s="81" t="s">
        <v>48</v>
      </c>
      <c r="D37" s="17"/>
      <c r="E37" s="26">
        <f t="shared" si="1"/>
        <v>0</v>
      </c>
      <c r="F37" s="26">
        <f>B32*D32</f>
        <v>0</v>
      </c>
    </row>
    <row r="38" spans="1:6" ht="20.100000000000001" customHeight="1" thickBot="1" x14ac:dyDescent="0.3">
      <c r="A38" s="43"/>
      <c r="B38" s="66">
        <v>5</v>
      </c>
      <c r="C38" s="83" t="s">
        <v>49</v>
      </c>
      <c r="D38" s="18"/>
      <c r="E38" s="37">
        <f t="shared" si="1"/>
        <v>0</v>
      </c>
      <c r="F38" s="37">
        <f>B32*D32</f>
        <v>0</v>
      </c>
    </row>
    <row r="39" spans="1:6" ht="20.100000000000001" customHeight="1" x14ac:dyDescent="0.25">
      <c r="A39" s="43"/>
      <c r="B39" s="55"/>
      <c r="C39" s="56"/>
      <c r="D39" s="56"/>
      <c r="E39" s="56"/>
      <c r="F39" s="56"/>
    </row>
    <row r="40" spans="1:6" ht="20.100000000000001" customHeight="1" x14ac:dyDescent="0.25">
      <c r="A40" s="43"/>
      <c r="B40" s="55"/>
      <c r="C40" s="84"/>
      <c r="D40" s="78" t="s">
        <v>76</v>
      </c>
      <c r="E40" s="30">
        <f>SUM(E32:E38)</f>
        <v>0</v>
      </c>
      <c r="F40" s="110">
        <f>SUM(F32:F38)</f>
        <v>0</v>
      </c>
    </row>
    <row r="41" spans="1:6" ht="20.100000000000001" customHeight="1" x14ac:dyDescent="0.25">
      <c r="A41" s="43"/>
      <c r="B41" s="68"/>
      <c r="C41" s="68"/>
      <c r="D41" s="68"/>
      <c r="E41" s="68"/>
    </row>
    <row r="42" spans="1:6" ht="20.100000000000001" customHeight="1" x14ac:dyDescent="0.25">
      <c r="A42" s="43"/>
      <c r="B42" s="137" t="s">
        <v>50</v>
      </c>
      <c r="C42" s="137"/>
      <c r="D42" s="137"/>
      <c r="E42" s="137"/>
    </row>
    <row r="43" spans="1:6" ht="20.100000000000001" customHeight="1" thickBot="1" x14ac:dyDescent="0.3">
      <c r="A43" s="43"/>
      <c r="B43" s="68"/>
      <c r="C43" s="68"/>
      <c r="D43" s="68"/>
      <c r="E43" s="68"/>
    </row>
    <row r="44" spans="1:6" ht="20.100000000000001" customHeight="1" thickBot="1" x14ac:dyDescent="0.35">
      <c r="A44" s="43"/>
      <c r="B44" s="69" t="s">
        <v>29</v>
      </c>
      <c r="C44" s="85" t="s">
        <v>30</v>
      </c>
      <c r="D44" s="70" t="s">
        <v>31</v>
      </c>
      <c r="E44" s="69" t="s">
        <v>32</v>
      </c>
      <c r="F44" s="72"/>
    </row>
    <row r="45" spans="1:6" ht="20.100000000000001" customHeight="1" x14ac:dyDescent="0.3">
      <c r="A45" s="43"/>
      <c r="B45" s="32">
        <v>5</v>
      </c>
      <c r="C45" s="86" t="s">
        <v>51</v>
      </c>
      <c r="D45" s="31"/>
      <c r="E45" s="21">
        <f>B45*D45</f>
        <v>0</v>
      </c>
      <c r="F45" s="72"/>
    </row>
    <row r="46" spans="1:6" ht="20.100000000000001" customHeight="1" x14ac:dyDescent="0.3">
      <c r="A46" s="43"/>
      <c r="B46" s="23">
        <v>5</v>
      </c>
      <c r="C46" s="87" t="s">
        <v>52</v>
      </c>
      <c r="D46" s="17"/>
      <c r="E46" s="26">
        <f>B46*D46</f>
        <v>0</v>
      </c>
      <c r="F46" s="72"/>
    </row>
    <row r="47" spans="1:6" ht="20.100000000000001" customHeight="1" x14ac:dyDescent="0.3">
      <c r="A47" s="43"/>
      <c r="B47" s="24">
        <v>5</v>
      </c>
      <c r="C47" s="88" t="s">
        <v>53</v>
      </c>
      <c r="D47" s="20"/>
      <c r="E47" s="32">
        <f>B47*D47</f>
        <v>0</v>
      </c>
      <c r="F47" s="72"/>
    </row>
    <row r="48" spans="1:6" ht="20.100000000000001" customHeight="1" thickBot="1" x14ac:dyDescent="0.35">
      <c r="A48" s="43"/>
      <c r="B48" s="34">
        <v>5</v>
      </c>
      <c r="C48" s="89" t="s">
        <v>54</v>
      </c>
      <c r="D48" s="28"/>
      <c r="E48" s="37">
        <f>B48*D48</f>
        <v>0</v>
      </c>
      <c r="F48" s="72"/>
    </row>
    <row r="49" spans="1:6" ht="20.100000000000001" customHeight="1" x14ac:dyDescent="0.25">
      <c r="A49" s="43"/>
      <c r="B49" s="77"/>
      <c r="C49" s="68"/>
      <c r="D49" s="68"/>
      <c r="E49" s="68"/>
    </row>
    <row r="50" spans="1:6" ht="20.100000000000001" customHeight="1" x14ac:dyDescent="0.25">
      <c r="A50" s="43"/>
      <c r="B50" s="77"/>
      <c r="C50" s="60"/>
      <c r="D50" s="78" t="s">
        <v>76</v>
      </c>
      <c r="E50" s="25">
        <f>SUM(E45:E48)</f>
        <v>0</v>
      </c>
    </row>
    <row r="51" spans="1:6" ht="20.100000000000001" customHeight="1" x14ac:dyDescent="0.25">
      <c r="A51" s="43"/>
      <c r="B51" s="68"/>
      <c r="C51" s="68"/>
      <c r="D51" s="68"/>
      <c r="E51" s="68"/>
    </row>
    <row r="52" spans="1:6" ht="20.100000000000001" customHeight="1" x14ac:dyDescent="0.25">
      <c r="A52" s="43"/>
      <c r="B52" s="144" t="s">
        <v>55</v>
      </c>
      <c r="C52" s="144"/>
      <c r="D52" s="144"/>
      <c r="E52" s="144"/>
    </row>
    <row r="53" spans="1:6" ht="20.100000000000001" customHeight="1" thickBot="1" x14ac:dyDescent="0.3">
      <c r="A53" s="43"/>
      <c r="B53" s="56"/>
      <c r="C53" s="56"/>
      <c r="D53" s="56"/>
      <c r="E53" s="56"/>
    </row>
    <row r="54" spans="1:6" ht="20.100000000000001" customHeight="1" thickBot="1" x14ac:dyDescent="0.3">
      <c r="A54" s="43"/>
      <c r="B54" s="90" t="s">
        <v>29</v>
      </c>
      <c r="C54" s="91" t="s">
        <v>30</v>
      </c>
      <c r="D54" s="61" t="s">
        <v>31</v>
      </c>
      <c r="E54" s="69" t="s">
        <v>90</v>
      </c>
      <c r="F54" s="61" t="s">
        <v>89</v>
      </c>
    </row>
    <row r="55" spans="1:6" ht="20.100000000000001" customHeight="1" x14ac:dyDescent="0.25">
      <c r="A55" s="43"/>
      <c r="B55" s="21">
        <v>1</v>
      </c>
      <c r="C55" s="73" t="s">
        <v>43</v>
      </c>
      <c r="D55" s="6"/>
      <c r="E55" s="113">
        <f t="shared" ref="E55:F60" si="2">B55*D55</f>
        <v>0</v>
      </c>
      <c r="F55" s="35">
        <f>B55*D55*2</f>
        <v>0</v>
      </c>
    </row>
    <row r="56" spans="1:6" ht="20.100000000000001" customHeight="1" x14ac:dyDescent="0.25">
      <c r="A56" s="43"/>
      <c r="B56" s="27">
        <v>5</v>
      </c>
      <c r="C56" s="92" t="s">
        <v>56</v>
      </c>
      <c r="D56" s="7"/>
      <c r="E56" s="63">
        <f t="shared" si="2"/>
        <v>0</v>
      </c>
      <c r="F56" s="27">
        <f t="shared" ref="F56:F60" si="3">B56*D56</f>
        <v>0</v>
      </c>
    </row>
    <row r="57" spans="1:6" ht="20.100000000000001" customHeight="1" x14ac:dyDescent="0.25">
      <c r="A57" s="43"/>
      <c r="B57" s="24">
        <v>10</v>
      </c>
      <c r="C57" s="75" t="s">
        <v>57</v>
      </c>
      <c r="D57" s="8"/>
      <c r="E57" s="63">
        <f t="shared" si="2"/>
        <v>0</v>
      </c>
      <c r="F57" s="27">
        <f t="shared" si="3"/>
        <v>0</v>
      </c>
    </row>
    <row r="58" spans="1:6" ht="20.100000000000001" customHeight="1" x14ac:dyDescent="0.25">
      <c r="A58" s="43"/>
      <c r="B58" s="27">
        <v>10</v>
      </c>
      <c r="C58" s="92" t="s">
        <v>58</v>
      </c>
      <c r="D58" s="7"/>
      <c r="E58" s="63">
        <f t="shared" si="2"/>
        <v>0</v>
      </c>
      <c r="F58" s="27">
        <f t="shared" si="3"/>
        <v>0</v>
      </c>
    </row>
    <row r="59" spans="1:6" ht="20.100000000000001" customHeight="1" x14ac:dyDescent="0.25">
      <c r="A59" s="43"/>
      <c r="B59" s="24">
        <v>15</v>
      </c>
      <c r="C59" s="75" t="s">
        <v>59</v>
      </c>
      <c r="D59" s="8"/>
      <c r="E59" s="63">
        <f t="shared" si="2"/>
        <v>0</v>
      </c>
      <c r="F59" s="27">
        <f t="shared" si="3"/>
        <v>0</v>
      </c>
    </row>
    <row r="60" spans="1:6" ht="20.100000000000001" customHeight="1" thickBot="1" x14ac:dyDescent="0.3">
      <c r="A60" s="43"/>
      <c r="B60" s="29">
        <v>10</v>
      </c>
      <c r="C60" s="93" t="s">
        <v>60</v>
      </c>
      <c r="D60" s="10"/>
      <c r="E60" s="156">
        <f t="shared" si="2"/>
        <v>0</v>
      </c>
      <c r="F60" s="29">
        <f t="shared" si="3"/>
        <v>0</v>
      </c>
    </row>
    <row r="61" spans="1:6" ht="20.100000000000001" customHeight="1" x14ac:dyDescent="0.25">
      <c r="A61" s="43"/>
      <c r="B61" s="56"/>
      <c r="C61" s="56"/>
      <c r="D61" s="56"/>
      <c r="E61" s="56"/>
    </row>
    <row r="62" spans="1:6" ht="20.100000000000001" customHeight="1" x14ac:dyDescent="0.25">
      <c r="A62" s="43"/>
      <c r="B62" s="55"/>
      <c r="C62" s="84"/>
      <c r="D62" s="78" t="s">
        <v>76</v>
      </c>
      <c r="E62" s="30">
        <f>SUM(E55:E60)</f>
        <v>0</v>
      </c>
      <c r="F62" s="111">
        <f>SUM(F55:F60)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37" t="s">
        <v>61</v>
      </c>
      <c r="C64" s="137"/>
      <c r="D64" s="137"/>
      <c r="E64" s="137"/>
    </row>
    <row r="65" spans="1:6" ht="20.100000000000001" customHeight="1" thickBot="1" x14ac:dyDescent="0.3">
      <c r="A65" s="43"/>
      <c r="B65" s="68"/>
      <c r="C65" s="68"/>
      <c r="D65" s="68"/>
      <c r="E65" s="68"/>
    </row>
    <row r="66" spans="1:6" ht="20.100000000000001" customHeight="1" thickBot="1" x14ac:dyDescent="0.35">
      <c r="A66" s="43"/>
      <c r="B66" s="61" t="s">
        <v>29</v>
      </c>
      <c r="C66" s="61" t="s">
        <v>30</v>
      </c>
      <c r="D66" s="61" t="s">
        <v>31</v>
      </c>
      <c r="E66" s="50" t="s">
        <v>32</v>
      </c>
      <c r="F66" s="72"/>
    </row>
    <row r="67" spans="1:6" ht="20.100000000000001" customHeight="1" x14ac:dyDescent="0.3">
      <c r="A67" s="43"/>
      <c r="B67" s="95" t="s">
        <v>62</v>
      </c>
      <c r="C67" s="80" t="s">
        <v>63</v>
      </c>
      <c r="D67" s="6"/>
      <c r="E67" s="24">
        <f>1*D67</f>
        <v>0</v>
      </c>
      <c r="F67" s="72"/>
    </row>
    <row r="68" spans="1:6" ht="20.100000000000001" customHeight="1" x14ac:dyDescent="0.3">
      <c r="A68" s="43"/>
      <c r="B68" s="96" t="s">
        <v>64</v>
      </c>
      <c r="C68" s="97" t="s">
        <v>65</v>
      </c>
      <c r="D68" s="22"/>
      <c r="E68" s="23">
        <f>5*D68</f>
        <v>0</v>
      </c>
      <c r="F68" s="72"/>
    </row>
    <row r="69" spans="1:6" ht="41.25" customHeight="1" thickBot="1" x14ac:dyDescent="0.35">
      <c r="A69" s="43"/>
      <c r="B69" s="98">
        <v>5</v>
      </c>
      <c r="C69" s="99" t="s">
        <v>66</v>
      </c>
      <c r="D69" s="9"/>
      <c r="E69" s="19">
        <f>B69*D69</f>
        <v>0</v>
      </c>
      <c r="F69" s="72"/>
    </row>
    <row r="70" spans="1:6" ht="18.75" x14ac:dyDescent="0.25">
      <c r="A70" s="43"/>
      <c r="B70" s="60"/>
      <c r="C70" s="60"/>
      <c r="D70" s="60"/>
      <c r="E70" s="60"/>
    </row>
    <row r="71" spans="1:6" ht="18.75" x14ac:dyDescent="0.25">
      <c r="A71" s="43"/>
      <c r="B71" s="100"/>
      <c r="C71" s="101"/>
      <c r="D71" s="78" t="s">
        <v>76</v>
      </c>
      <c r="E71" s="25">
        <f>SUM(E67:E69)</f>
        <v>0</v>
      </c>
    </row>
    <row r="72" spans="1:6" ht="15.75" x14ac:dyDescent="0.25">
      <c r="A72" s="43"/>
      <c r="B72" s="101"/>
      <c r="C72" s="101"/>
      <c r="D72" s="101"/>
      <c r="E72" s="101"/>
    </row>
    <row r="73" spans="1:6" ht="18.75" x14ac:dyDescent="0.25">
      <c r="A73" s="43"/>
      <c r="B73" s="102"/>
      <c r="C73" s="145" t="s">
        <v>77</v>
      </c>
      <c r="D73" s="145"/>
      <c r="E73" s="38">
        <f>SUM(E27,E40,E50,E62,E71)</f>
        <v>0</v>
      </c>
    </row>
    <row r="74" spans="1:6" ht="15.75" x14ac:dyDescent="0.25">
      <c r="B74" s="103"/>
      <c r="C74" s="103"/>
      <c r="D74" s="103"/>
      <c r="E74" s="103"/>
      <c r="F74" s="112" t="s">
        <v>91</v>
      </c>
    </row>
    <row r="75" spans="1:6" ht="18.75" x14ac:dyDescent="0.25">
      <c r="B75" s="135" t="s">
        <v>78</v>
      </c>
      <c r="C75" s="135"/>
      <c r="D75" s="135"/>
      <c r="E75" s="41">
        <f>E22+E40+E62+E47+E48+E69</f>
        <v>0</v>
      </c>
      <c r="F75" s="109">
        <f>E22+F40+F62+E47+E48+E69</f>
        <v>0</v>
      </c>
    </row>
    <row r="78" spans="1:6" ht="18.75" x14ac:dyDescent="0.3">
      <c r="C78" s="134" t="s">
        <v>79</v>
      </c>
      <c r="D78" s="134"/>
      <c r="E78" s="108" t="str">
        <f>IF(AND(E75&gt;=20,E5="Sí",E6="Sí",E7="Sí",E8="Sí",E9="Sí"),"Sí","No")</f>
        <v>No</v>
      </c>
      <c r="F78" s="108" t="s">
        <v>93</v>
      </c>
    </row>
  </sheetData>
  <sheetProtection algorithmName="SHA-512" hashValue="4xVMaSe1RAz2v8kZwqLZCz5LtUyfel6F7C7c8L5+th3Vfhrf8kQx8M5DPyA+dRJDxlhyf6bUnIsG8ZeAuwPiUg==" saltValue="YcBgNbgaJmLGLkaDWNWKJQ==" spinCount="100000"/>
  <mergeCells count="17">
    <mergeCell ref="C8:D8"/>
    <mergeCell ref="B3:E3"/>
    <mergeCell ref="B2:E2"/>
    <mergeCell ref="C4:D4"/>
    <mergeCell ref="C5:D5"/>
    <mergeCell ref="C6:D6"/>
    <mergeCell ref="C7:D7"/>
    <mergeCell ref="B12:E12"/>
    <mergeCell ref="B14:E14"/>
    <mergeCell ref="B29:E29"/>
    <mergeCell ref="B42:E42"/>
    <mergeCell ref="C9:D9"/>
    <mergeCell ref="B52:E52"/>
    <mergeCell ref="B64:E64"/>
    <mergeCell ref="C73:D73"/>
    <mergeCell ref="B75:D75"/>
    <mergeCell ref="C78:D78"/>
  </mergeCells>
  <conditionalFormatting sqref="E5">
    <cfRule type="containsText" dxfId="63" priority="27" operator="containsText" text="Verificar">
      <formula>NOT(ISERROR(SEARCH("Verificar",E5)))</formula>
    </cfRule>
    <cfRule type="containsText" dxfId="62" priority="28" operator="containsText" text="Pendiente">
      <formula>NOT(ISERROR(SEARCH("Pendiente",E5)))</formula>
    </cfRule>
    <cfRule type="containsText" dxfId="61" priority="29" operator="containsText" text="Sí">
      <formula>NOT(ISERROR(SEARCH("Sí",E5)))</formula>
    </cfRule>
    <cfRule type="containsText" dxfId="60" priority="30" operator="containsText" text="No">
      <formula>NOT(ISERROR(SEARCH("No",E5)))</formula>
    </cfRule>
  </conditionalFormatting>
  <conditionalFormatting sqref="E6:E9">
    <cfRule type="containsText" dxfId="59" priority="23" operator="containsText" text="Verificar">
      <formula>NOT(ISERROR(SEARCH("Verificar",E6)))</formula>
    </cfRule>
    <cfRule type="containsText" dxfId="58" priority="24" operator="containsText" text="Pendiente">
      <formula>NOT(ISERROR(SEARCH("Pendiente",E6)))</formula>
    </cfRule>
    <cfRule type="containsText" dxfId="57" priority="25" operator="containsText" text="Sí">
      <formula>NOT(ISERROR(SEARCH("Sí",E6)))</formula>
    </cfRule>
    <cfRule type="containsText" dxfId="56" priority="26" operator="containsText" text="No">
      <formula>NOT(ISERROR(SEARCH("No",E6)))</formula>
    </cfRule>
  </conditionalFormatting>
  <conditionalFormatting sqref="B17:E25">
    <cfRule type="expression" dxfId="55" priority="22">
      <formula>_xludf.MOD(ROW(),2) =0</formula>
    </cfRule>
  </conditionalFormatting>
  <conditionalFormatting sqref="E45:E48">
    <cfRule type="cellIs" dxfId="54" priority="14" operator="equal">
      <formula>0</formula>
    </cfRule>
    <cfRule type="cellIs" dxfId="53" priority="15" operator="greaterThan">
      <formula>0</formula>
    </cfRule>
    <cfRule type="expression" dxfId="52" priority="21">
      <formula>_xludf.MOD(ROW(),2) =0</formula>
    </cfRule>
  </conditionalFormatting>
  <conditionalFormatting sqref="E32:E38">
    <cfRule type="cellIs" dxfId="51" priority="16" operator="greaterThan">
      <formula>0</formula>
    </cfRule>
    <cfRule type="cellIs" dxfId="50" priority="18" operator="equal">
      <formula>0</formula>
    </cfRule>
  </conditionalFormatting>
  <conditionalFormatting sqref="E55:E60">
    <cfRule type="cellIs" dxfId="49" priority="12" operator="greaterThan">
      <formula>0</formula>
    </cfRule>
    <cfRule type="cellIs" dxfId="48" priority="13" operator="equal">
      <formula>0</formula>
    </cfRule>
    <cfRule type="expression" dxfId="47" priority="20">
      <formula>_xludf.MOD(ROW(),2) =0</formula>
    </cfRule>
  </conditionalFormatting>
  <conditionalFormatting sqref="E17:E25">
    <cfRule type="cellIs" dxfId="46" priority="17" operator="greaterThan">
      <formula>0</formula>
    </cfRule>
    <cfRule type="containsText" dxfId="45" priority="19" operator="containsText" text="0">
      <formula>NOT(ISERROR(SEARCH("0",E17)))</formula>
    </cfRule>
  </conditionalFormatting>
  <conditionalFormatting sqref="E67:E69">
    <cfRule type="cellIs" dxfId="44" priority="10" operator="equal">
      <formula>0</formula>
    </cfRule>
    <cfRule type="cellIs" dxfId="43" priority="11" operator="greaterThan">
      <formula>0</formula>
    </cfRule>
  </conditionalFormatting>
  <conditionalFormatting sqref="E78:F78">
    <cfRule type="containsText" dxfId="42" priority="8" operator="containsText" text="No">
      <formula>NOT(ISERROR(SEARCH("No",E78)))</formula>
    </cfRule>
    <cfRule type="containsText" dxfId="41" priority="9" operator="containsText" text="Sí">
      <formula>NOT(ISERROR(SEARCH("Sí",E78)))</formula>
    </cfRule>
  </conditionalFormatting>
  <conditionalFormatting sqref="F32">
    <cfRule type="cellIs" dxfId="40" priority="6" operator="greaterThan">
      <formula>0</formula>
    </cfRule>
    <cfRule type="cellIs" dxfId="39" priority="7" operator="equal">
      <formula>0</formula>
    </cfRule>
  </conditionalFormatting>
  <conditionalFormatting sqref="F33:F38">
    <cfRule type="cellIs" dxfId="38" priority="4" operator="greaterThan">
      <formula>0</formula>
    </cfRule>
    <cfRule type="cellIs" dxfId="37" priority="5" operator="equal">
      <formula>0</formula>
    </cfRule>
  </conditionalFormatting>
  <conditionalFormatting sqref="F55:F60">
    <cfRule type="cellIs" dxfId="5" priority="1" operator="greaterThan">
      <formula>0</formula>
    </cfRule>
    <cfRule type="cellIs" dxfId="4" priority="2" operator="equal">
      <formula>0</formula>
    </cfRule>
    <cfRule type="expression" dxfId="3" priority="3">
      <formula>_xludf.MOD(ROW(),2) =0</formula>
    </cfRule>
  </conditionalFormatting>
  <dataValidations xWindow="1197" yWindow="392" count="2">
    <dataValidation type="list" allowBlank="1" showInputMessage="1" showErrorMessage="1" errorTitle="Entrada no válida" error="Seleccione una opción de la lista" prompt="Seleccione una opción de la lista" sqref="E5" xr:uid="{00000000-0002-0000-0400-000000000000}">
      <formula1>"Sí, No, Pendiente, Verificar"</formula1>
    </dataValidation>
    <dataValidation type="list" allowBlank="1" showErrorMessage="1" errorTitle="Entrada no válida" error="Seleccione una opción de la lista" prompt="Seleccione una opción de la lista" sqref="E6:E9" xr:uid="{00000000-0002-0000-0400-000001000000}">
      <formula1>"Sí, No, Pendiente, Verificar"</formula1>
    </dataValidation>
  </dataValidations>
  <pageMargins left="0.7" right="0.7" top="0.75" bottom="0.75" header="0.3" footer="0.3"/>
  <ignoredErrors>
    <ignoredError sqref="E7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2:G78"/>
  <sheetViews>
    <sheetView tabSelected="1" zoomScaleNormal="100" workbookViewId="0"/>
  </sheetViews>
  <sheetFormatPr baseColWidth="10" defaultRowHeight="15" x14ac:dyDescent="0.25"/>
  <cols>
    <col min="1" max="1" width="3" style="44" customWidth="1"/>
    <col min="2" max="2" width="12.7109375" style="44" customWidth="1"/>
    <col min="3" max="3" width="130.7109375" style="44" customWidth="1"/>
    <col min="4" max="4" width="14.42578125" style="44" customWidth="1"/>
    <col min="5" max="5" width="29.42578125" style="44" customWidth="1"/>
    <col min="6" max="6" width="30" style="44" customWidth="1"/>
    <col min="7" max="16384" width="11.42578125" style="44"/>
  </cols>
  <sheetData>
    <row r="2" spans="1:7" ht="18.75" customHeight="1" x14ac:dyDescent="0.25">
      <c r="A2" s="43"/>
      <c r="B2" s="119" t="s">
        <v>82</v>
      </c>
      <c r="C2" s="119"/>
      <c r="D2" s="119"/>
      <c r="E2" s="119"/>
    </row>
    <row r="3" spans="1:7" ht="18.75" customHeight="1" thickBot="1" x14ac:dyDescent="0.3">
      <c r="A3" s="43"/>
      <c r="B3" s="116" t="s">
        <v>88</v>
      </c>
      <c r="C3" s="116"/>
      <c r="D3" s="116"/>
      <c r="E3" s="116"/>
    </row>
    <row r="4" spans="1:7" ht="19.5" thickBot="1" x14ac:dyDescent="0.3">
      <c r="A4" s="43"/>
      <c r="B4" s="60"/>
      <c r="C4" s="120" t="s">
        <v>16</v>
      </c>
      <c r="D4" s="121"/>
      <c r="E4" s="69" t="s">
        <v>17</v>
      </c>
    </row>
    <row r="5" spans="1:7" ht="43.5" customHeight="1" x14ac:dyDescent="0.25">
      <c r="A5" s="43"/>
      <c r="B5" s="62" t="s">
        <v>0</v>
      </c>
      <c r="C5" s="154" t="s">
        <v>87</v>
      </c>
      <c r="D5" s="155"/>
      <c r="E5" s="36" t="s">
        <v>74</v>
      </c>
      <c r="G5" s="105" t="s">
        <v>71</v>
      </c>
    </row>
    <row r="6" spans="1:7" ht="39.950000000000003" customHeight="1" x14ac:dyDescent="0.25">
      <c r="A6" s="43"/>
      <c r="B6" s="63" t="s">
        <v>1</v>
      </c>
      <c r="C6" s="126" t="s">
        <v>25</v>
      </c>
      <c r="D6" s="127"/>
      <c r="E6" s="22" t="s">
        <v>74</v>
      </c>
      <c r="G6" s="105" t="s">
        <v>72</v>
      </c>
    </row>
    <row r="7" spans="1:7" ht="24.95" customHeight="1" x14ac:dyDescent="0.25">
      <c r="A7" s="43"/>
      <c r="B7" s="106" t="s">
        <v>3</v>
      </c>
      <c r="C7" s="152" t="s">
        <v>85</v>
      </c>
      <c r="D7" s="153"/>
      <c r="E7" s="22" t="s">
        <v>74</v>
      </c>
      <c r="G7" s="105" t="s">
        <v>73</v>
      </c>
    </row>
    <row r="8" spans="1:7" ht="42.75" customHeight="1" x14ac:dyDescent="0.25">
      <c r="A8" s="43"/>
      <c r="B8" s="107" t="s">
        <v>5</v>
      </c>
      <c r="C8" s="126" t="s">
        <v>86</v>
      </c>
      <c r="D8" s="127"/>
      <c r="E8" s="22" t="s">
        <v>74</v>
      </c>
      <c r="G8" s="105" t="s">
        <v>74</v>
      </c>
    </row>
    <row r="9" spans="1:7" ht="24.95" customHeight="1" thickBot="1" x14ac:dyDescent="0.3">
      <c r="A9" s="43"/>
      <c r="B9" s="66" t="s">
        <v>6</v>
      </c>
      <c r="C9" s="138" t="s">
        <v>26</v>
      </c>
      <c r="D9" s="139"/>
      <c r="E9" s="33" t="s">
        <v>74</v>
      </c>
    </row>
    <row r="12" spans="1:7" ht="20.25" customHeight="1" x14ac:dyDescent="0.25">
      <c r="A12" s="43"/>
      <c r="B12" s="136" t="s">
        <v>27</v>
      </c>
      <c r="C12" s="136"/>
      <c r="D12" s="136"/>
      <c r="E12" s="136"/>
    </row>
    <row r="13" spans="1:7" ht="12.75" customHeight="1" x14ac:dyDescent="0.25">
      <c r="A13" s="43"/>
      <c r="B13" s="67"/>
      <c r="C13" s="67"/>
      <c r="D13" s="67"/>
      <c r="E13" s="68"/>
    </row>
    <row r="14" spans="1:7" ht="20.100000000000001" customHeight="1" x14ac:dyDescent="0.25">
      <c r="A14" s="43"/>
      <c r="B14" s="137" t="s">
        <v>28</v>
      </c>
      <c r="C14" s="137"/>
      <c r="D14" s="137"/>
      <c r="E14" s="137"/>
    </row>
    <row r="15" spans="1:7" ht="20.100000000000001" customHeight="1" thickBot="1" x14ac:dyDescent="0.3">
      <c r="A15" s="43"/>
      <c r="B15" s="60"/>
      <c r="C15" s="68"/>
      <c r="D15" s="68"/>
      <c r="E15" s="68"/>
    </row>
    <row r="16" spans="1:7" ht="20.100000000000001" customHeight="1" thickBot="1" x14ac:dyDescent="0.35">
      <c r="A16" s="43"/>
      <c r="B16" s="69" t="s">
        <v>29</v>
      </c>
      <c r="C16" s="70" t="s">
        <v>30</v>
      </c>
      <c r="D16" s="71" t="s">
        <v>31</v>
      </c>
      <c r="E16" s="50" t="s">
        <v>32</v>
      </c>
      <c r="F16" s="72"/>
    </row>
    <row r="17" spans="1:7" ht="20.100000000000001" customHeight="1" x14ac:dyDescent="0.25">
      <c r="A17" s="43"/>
      <c r="B17" s="21">
        <v>5</v>
      </c>
      <c r="C17" s="73" t="s">
        <v>33</v>
      </c>
      <c r="D17" s="6"/>
      <c r="E17" s="21">
        <f t="shared" ref="E17:E25" si="0">B17*D17</f>
        <v>0</v>
      </c>
    </row>
    <row r="18" spans="1:7" ht="20.100000000000001" customHeight="1" x14ac:dyDescent="0.25">
      <c r="A18" s="43"/>
      <c r="B18" s="23">
        <v>8</v>
      </c>
      <c r="C18" s="74" t="s">
        <v>34</v>
      </c>
      <c r="D18" s="7"/>
      <c r="E18" s="27">
        <f t="shared" si="0"/>
        <v>0</v>
      </c>
    </row>
    <row r="19" spans="1:7" ht="20.100000000000001" customHeight="1" x14ac:dyDescent="0.25">
      <c r="A19" s="43"/>
      <c r="B19" s="24">
        <v>10</v>
      </c>
      <c r="C19" s="75" t="s">
        <v>35</v>
      </c>
      <c r="D19" s="8"/>
      <c r="E19" s="24">
        <f t="shared" si="0"/>
        <v>0</v>
      </c>
    </row>
    <row r="20" spans="1:7" ht="20.100000000000001" customHeight="1" x14ac:dyDescent="0.25">
      <c r="A20" s="43"/>
      <c r="B20" s="23">
        <v>15</v>
      </c>
      <c r="C20" s="74" t="s">
        <v>36</v>
      </c>
      <c r="D20" s="7"/>
      <c r="E20" s="27">
        <f t="shared" si="0"/>
        <v>0</v>
      </c>
    </row>
    <row r="21" spans="1:7" ht="20.100000000000001" customHeight="1" x14ac:dyDescent="0.25">
      <c r="A21" s="43"/>
      <c r="B21" s="24">
        <v>25</v>
      </c>
      <c r="C21" s="75" t="s">
        <v>37</v>
      </c>
      <c r="D21" s="8"/>
      <c r="E21" s="24">
        <f t="shared" si="0"/>
        <v>0</v>
      </c>
    </row>
    <row r="22" spans="1:7" ht="20.100000000000001" customHeight="1" x14ac:dyDescent="0.25">
      <c r="A22" s="43"/>
      <c r="B22" s="23">
        <v>30</v>
      </c>
      <c r="C22" s="74" t="s">
        <v>38</v>
      </c>
      <c r="D22" s="7"/>
      <c r="E22" s="27">
        <f t="shared" si="0"/>
        <v>0</v>
      </c>
    </row>
    <row r="23" spans="1:7" ht="20.100000000000001" customHeight="1" x14ac:dyDescent="0.25">
      <c r="A23" s="43"/>
      <c r="B23" s="24">
        <v>35</v>
      </c>
      <c r="C23" s="75" t="s">
        <v>39</v>
      </c>
      <c r="D23" s="8"/>
      <c r="E23" s="24">
        <f t="shared" si="0"/>
        <v>0</v>
      </c>
      <c r="G23" s="47"/>
    </row>
    <row r="24" spans="1:7" ht="20.100000000000001" customHeight="1" x14ac:dyDescent="0.25">
      <c r="A24" s="43"/>
      <c r="B24" s="23">
        <v>40</v>
      </c>
      <c r="C24" s="74" t="s">
        <v>40</v>
      </c>
      <c r="D24" s="7"/>
      <c r="E24" s="27">
        <f t="shared" si="0"/>
        <v>0</v>
      </c>
    </row>
    <row r="25" spans="1:7" ht="20.100000000000001" customHeight="1" thickBot="1" x14ac:dyDescent="0.3">
      <c r="A25" s="43"/>
      <c r="B25" s="19">
        <v>45</v>
      </c>
      <c r="C25" s="76" t="s">
        <v>41</v>
      </c>
      <c r="D25" s="9"/>
      <c r="E25" s="19">
        <f t="shared" si="0"/>
        <v>0</v>
      </c>
    </row>
    <row r="26" spans="1:7" ht="20.100000000000001" customHeight="1" x14ac:dyDescent="0.25">
      <c r="A26" s="43"/>
      <c r="B26" s="77"/>
      <c r="C26" s="68"/>
      <c r="D26" s="68"/>
      <c r="E26" s="60"/>
    </row>
    <row r="27" spans="1:7" ht="20.100000000000001" customHeight="1" x14ac:dyDescent="0.25">
      <c r="A27" s="43"/>
      <c r="B27" s="77"/>
      <c r="C27" s="60"/>
      <c r="D27" s="78" t="s">
        <v>76</v>
      </c>
      <c r="E27" s="25">
        <f>SUM(E17:E25)</f>
        <v>0</v>
      </c>
    </row>
    <row r="28" spans="1:7" ht="20.100000000000001" customHeight="1" x14ac:dyDescent="0.25">
      <c r="A28" s="43"/>
      <c r="B28" s="68"/>
      <c r="C28" s="68"/>
      <c r="D28" s="68"/>
      <c r="E28" s="60"/>
    </row>
    <row r="29" spans="1:7" ht="20.100000000000001" customHeight="1" x14ac:dyDescent="0.25">
      <c r="A29" s="43"/>
      <c r="B29" s="144" t="s">
        <v>42</v>
      </c>
      <c r="C29" s="144"/>
      <c r="D29" s="144"/>
      <c r="E29" s="144"/>
    </row>
    <row r="30" spans="1:7" ht="20.100000000000001" customHeight="1" thickBot="1" x14ac:dyDescent="0.3">
      <c r="A30" s="43"/>
      <c r="B30" s="56"/>
      <c r="C30" s="56"/>
      <c r="D30" s="56"/>
      <c r="E30" s="56"/>
    </row>
    <row r="31" spans="1:7" ht="20.100000000000001" customHeight="1" thickBot="1" x14ac:dyDescent="0.3">
      <c r="A31" s="43"/>
      <c r="B31" s="79" t="s">
        <v>29</v>
      </c>
      <c r="C31" s="69" t="s">
        <v>30</v>
      </c>
      <c r="D31" s="71" t="s">
        <v>31</v>
      </c>
      <c r="E31" s="69" t="s">
        <v>90</v>
      </c>
      <c r="F31" s="61" t="s">
        <v>89</v>
      </c>
    </row>
    <row r="32" spans="1:7" ht="19.5" customHeight="1" x14ac:dyDescent="0.25">
      <c r="A32" s="43"/>
      <c r="B32" s="62">
        <v>1</v>
      </c>
      <c r="C32" s="80" t="s">
        <v>43</v>
      </c>
      <c r="D32" s="16"/>
      <c r="E32" s="113">
        <f t="shared" ref="E32:E38" si="1">B32*D32</f>
        <v>0</v>
      </c>
      <c r="F32" s="35">
        <f>B32*D32*2</f>
        <v>0</v>
      </c>
    </row>
    <row r="33" spans="1:6" ht="20.100000000000001" customHeight="1" x14ac:dyDescent="0.25">
      <c r="A33" s="43"/>
      <c r="B33" s="63">
        <v>5</v>
      </c>
      <c r="C33" s="81" t="s">
        <v>44</v>
      </c>
      <c r="D33" s="17"/>
      <c r="E33" s="114">
        <f t="shared" si="1"/>
        <v>0</v>
      </c>
      <c r="F33" s="27">
        <f t="shared" ref="F33:F38" si="2">B33*D33</f>
        <v>0</v>
      </c>
    </row>
    <row r="34" spans="1:6" ht="20.100000000000001" customHeight="1" x14ac:dyDescent="0.25">
      <c r="A34" s="43"/>
      <c r="B34" s="65">
        <v>5</v>
      </c>
      <c r="C34" s="82" t="s">
        <v>45</v>
      </c>
      <c r="D34" s="20"/>
      <c r="E34" s="114">
        <f t="shared" si="1"/>
        <v>0</v>
      </c>
      <c r="F34" s="27">
        <f t="shared" si="2"/>
        <v>0</v>
      </c>
    </row>
    <row r="35" spans="1:6" ht="20.100000000000001" customHeight="1" x14ac:dyDescent="0.25">
      <c r="A35" s="43"/>
      <c r="B35" s="63">
        <v>10</v>
      </c>
      <c r="C35" s="81" t="s">
        <v>46</v>
      </c>
      <c r="D35" s="17"/>
      <c r="E35" s="114">
        <f t="shared" si="1"/>
        <v>0</v>
      </c>
      <c r="F35" s="27">
        <f t="shared" si="2"/>
        <v>0</v>
      </c>
    </row>
    <row r="36" spans="1:6" ht="20.100000000000001" customHeight="1" x14ac:dyDescent="0.25">
      <c r="A36" s="43"/>
      <c r="B36" s="65">
        <v>15</v>
      </c>
      <c r="C36" s="82" t="s">
        <v>47</v>
      </c>
      <c r="D36" s="20"/>
      <c r="E36" s="114">
        <f t="shared" si="1"/>
        <v>0</v>
      </c>
      <c r="F36" s="27">
        <f t="shared" si="2"/>
        <v>0</v>
      </c>
    </row>
    <row r="37" spans="1:6" ht="20.100000000000001" customHeight="1" x14ac:dyDescent="0.25">
      <c r="A37" s="43"/>
      <c r="B37" s="63">
        <v>20</v>
      </c>
      <c r="C37" s="81" t="s">
        <v>48</v>
      </c>
      <c r="D37" s="17"/>
      <c r="E37" s="114">
        <f t="shared" si="1"/>
        <v>0</v>
      </c>
      <c r="F37" s="27">
        <f t="shared" si="2"/>
        <v>0</v>
      </c>
    </row>
    <row r="38" spans="1:6" ht="20.100000000000001" customHeight="1" thickBot="1" x14ac:dyDescent="0.3">
      <c r="A38" s="43"/>
      <c r="B38" s="66">
        <v>5</v>
      </c>
      <c r="C38" s="83" t="s">
        <v>49</v>
      </c>
      <c r="D38" s="18"/>
      <c r="E38" s="115">
        <f t="shared" si="1"/>
        <v>0</v>
      </c>
      <c r="F38" s="29">
        <f t="shared" si="2"/>
        <v>0</v>
      </c>
    </row>
    <row r="39" spans="1:6" ht="20.100000000000001" customHeight="1" x14ac:dyDescent="0.25">
      <c r="A39" s="43"/>
      <c r="B39" s="55"/>
      <c r="C39" s="56"/>
      <c r="D39" s="56"/>
      <c r="E39" s="56"/>
    </row>
    <row r="40" spans="1:6" ht="20.100000000000001" customHeight="1" x14ac:dyDescent="0.25">
      <c r="A40" s="43"/>
      <c r="B40" s="55"/>
      <c r="C40" s="84"/>
      <c r="D40" s="78" t="s">
        <v>76</v>
      </c>
      <c r="E40" s="30">
        <f>SUM(E32:E38)</f>
        <v>0</v>
      </c>
      <c r="F40" s="110">
        <f>SUM(F32:F38)</f>
        <v>0</v>
      </c>
    </row>
    <row r="41" spans="1:6" ht="20.100000000000001" customHeight="1" x14ac:dyDescent="0.25">
      <c r="A41" s="43"/>
      <c r="B41" s="68"/>
      <c r="C41" s="68"/>
      <c r="D41" s="68"/>
      <c r="E41" s="68"/>
    </row>
    <row r="42" spans="1:6" ht="20.100000000000001" customHeight="1" x14ac:dyDescent="0.25">
      <c r="A42" s="43"/>
      <c r="B42" s="137" t="s">
        <v>50</v>
      </c>
      <c r="C42" s="137"/>
      <c r="D42" s="137"/>
      <c r="E42" s="137"/>
    </row>
    <row r="43" spans="1:6" ht="20.100000000000001" customHeight="1" thickBot="1" x14ac:dyDescent="0.3">
      <c r="A43" s="43"/>
      <c r="B43" s="68"/>
      <c r="C43" s="68"/>
      <c r="D43" s="68"/>
      <c r="E43" s="68"/>
    </row>
    <row r="44" spans="1:6" ht="20.100000000000001" customHeight="1" thickBot="1" x14ac:dyDescent="0.35">
      <c r="A44" s="43"/>
      <c r="B44" s="69" t="s">
        <v>29</v>
      </c>
      <c r="C44" s="85" t="s">
        <v>30</v>
      </c>
      <c r="D44" s="70" t="s">
        <v>31</v>
      </c>
      <c r="E44" s="69" t="s">
        <v>32</v>
      </c>
      <c r="F44" s="72"/>
    </row>
    <row r="45" spans="1:6" ht="20.100000000000001" customHeight="1" x14ac:dyDescent="0.3">
      <c r="A45" s="43"/>
      <c r="B45" s="32">
        <v>5</v>
      </c>
      <c r="C45" s="86" t="s">
        <v>51</v>
      </c>
      <c r="D45" s="31"/>
      <c r="E45" s="21">
        <f>B45*D45</f>
        <v>0</v>
      </c>
      <c r="F45" s="72"/>
    </row>
    <row r="46" spans="1:6" ht="20.100000000000001" customHeight="1" x14ac:dyDescent="0.3">
      <c r="A46" s="43"/>
      <c r="B46" s="23">
        <v>5</v>
      </c>
      <c r="C46" s="87" t="s">
        <v>52</v>
      </c>
      <c r="D46" s="17"/>
      <c r="E46" s="26">
        <f>B46*D46</f>
        <v>0</v>
      </c>
      <c r="F46" s="72"/>
    </row>
    <row r="47" spans="1:6" ht="20.100000000000001" customHeight="1" x14ac:dyDescent="0.3">
      <c r="A47" s="43"/>
      <c r="B47" s="24">
        <v>5</v>
      </c>
      <c r="C47" s="88" t="s">
        <v>53</v>
      </c>
      <c r="D47" s="20"/>
      <c r="E47" s="32">
        <f>B47*D47</f>
        <v>0</v>
      </c>
      <c r="F47" s="72"/>
    </row>
    <row r="48" spans="1:6" ht="20.100000000000001" customHeight="1" thickBot="1" x14ac:dyDescent="0.35">
      <c r="A48" s="43"/>
      <c r="B48" s="34">
        <v>5</v>
      </c>
      <c r="C48" s="89" t="s">
        <v>54</v>
      </c>
      <c r="D48" s="28"/>
      <c r="E48" s="37">
        <f>B48*D48</f>
        <v>0</v>
      </c>
      <c r="F48" s="72"/>
    </row>
    <row r="49" spans="1:6" ht="20.100000000000001" customHeight="1" x14ac:dyDescent="0.25">
      <c r="A49" s="43"/>
      <c r="B49" s="77"/>
      <c r="C49" s="68"/>
      <c r="D49" s="68"/>
      <c r="E49" s="68"/>
    </row>
    <row r="50" spans="1:6" ht="20.100000000000001" customHeight="1" x14ac:dyDescent="0.25">
      <c r="A50" s="43"/>
      <c r="B50" s="77"/>
      <c r="C50" s="60"/>
      <c r="D50" s="78" t="s">
        <v>76</v>
      </c>
      <c r="E50" s="25">
        <f>SUM(E45:E48)</f>
        <v>0</v>
      </c>
    </row>
    <row r="51" spans="1:6" ht="20.100000000000001" customHeight="1" x14ac:dyDescent="0.25">
      <c r="A51" s="43"/>
      <c r="B51" s="68"/>
      <c r="C51" s="68"/>
      <c r="D51" s="68"/>
      <c r="E51" s="68"/>
    </row>
    <row r="52" spans="1:6" ht="20.100000000000001" customHeight="1" x14ac:dyDescent="0.25">
      <c r="A52" s="43"/>
      <c r="B52" s="144" t="s">
        <v>55</v>
      </c>
      <c r="C52" s="144"/>
      <c r="D52" s="144"/>
      <c r="E52" s="144"/>
    </row>
    <row r="53" spans="1:6" ht="20.100000000000001" customHeight="1" thickBot="1" x14ac:dyDescent="0.3">
      <c r="A53" s="43"/>
      <c r="B53" s="56"/>
      <c r="C53" s="56"/>
      <c r="D53" s="56"/>
      <c r="E53" s="56"/>
    </row>
    <row r="54" spans="1:6" ht="20.100000000000001" customHeight="1" thickBot="1" x14ac:dyDescent="0.3">
      <c r="A54" s="43"/>
      <c r="B54" s="90" t="s">
        <v>29</v>
      </c>
      <c r="C54" s="91" t="s">
        <v>30</v>
      </c>
      <c r="D54" s="61" t="s">
        <v>31</v>
      </c>
      <c r="E54" s="69" t="s">
        <v>90</v>
      </c>
      <c r="F54" s="61" t="s">
        <v>89</v>
      </c>
    </row>
    <row r="55" spans="1:6" ht="20.100000000000001" customHeight="1" x14ac:dyDescent="0.25">
      <c r="A55" s="43"/>
      <c r="B55" s="21">
        <v>1</v>
      </c>
      <c r="C55" s="73" t="s">
        <v>43</v>
      </c>
      <c r="D55" s="6"/>
      <c r="E55" s="113">
        <f t="shared" ref="E55:F60" si="3">B55*D55</f>
        <v>0</v>
      </c>
      <c r="F55" s="35">
        <f>B55*D55*2</f>
        <v>0</v>
      </c>
    </row>
    <row r="56" spans="1:6" ht="20.100000000000001" customHeight="1" x14ac:dyDescent="0.25">
      <c r="A56" s="43"/>
      <c r="B56" s="27">
        <v>5</v>
      </c>
      <c r="C56" s="92" t="s">
        <v>56</v>
      </c>
      <c r="D56" s="7"/>
      <c r="E56" s="63">
        <f t="shared" si="3"/>
        <v>0</v>
      </c>
      <c r="F56" s="27">
        <f t="shared" ref="F56:F60" si="4">B56*D56</f>
        <v>0</v>
      </c>
    </row>
    <row r="57" spans="1:6" ht="20.100000000000001" customHeight="1" x14ac:dyDescent="0.25">
      <c r="A57" s="43"/>
      <c r="B57" s="24">
        <v>10</v>
      </c>
      <c r="C57" s="75" t="s">
        <v>57</v>
      </c>
      <c r="D57" s="8"/>
      <c r="E57" s="63">
        <f t="shared" si="3"/>
        <v>0</v>
      </c>
      <c r="F57" s="27">
        <f t="shared" si="4"/>
        <v>0</v>
      </c>
    </row>
    <row r="58" spans="1:6" ht="20.100000000000001" customHeight="1" x14ac:dyDescent="0.25">
      <c r="A58" s="43"/>
      <c r="B58" s="27">
        <v>10</v>
      </c>
      <c r="C58" s="92" t="s">
        <v>58</v>
      </c>
      <c r="D58" s="7"/>
      <c r="E58" s="63">
        <f t="shared" si="3"/>
        <v>0</v>
      </c>
      <c r="F58" s="27">
        <f t="shared" si="4"/>
        <v>0</v>
      </c>
    </row>
    <row r="59" spans="1:6" ht="20.100000000000001" customHeight="1" x14ac:dyDescent="0.25">
      <c r="A59" s="43"/>
      <c r="B59" s="24">
        <v>15</v>
      </c>
      <c r="C59" s="75" t="s">
        <v>59</v>
      </c>
      <c r="D59" s="8"/>
      <c r="E59" s="63">
        <f t="shared" si="3"/>
        <v>0</v>
      </c>
      <c r="F59" s="27">
        <f t="shared" si="4"/>
        <v>0</v>
      </c>
    </row>
    <row r="60" spans="1:6" ht="20.100000000000001" customHeight="1" thickBot="1" x14ac:dyDescent="0.3">
      <c r="A60" s="43"/>
      <c r="B60" s="29">
        <v>10</v>
      </c>
      <c r="C60" s="93" t="s">
        <v>60</v>
      </c>
      <c r="D60" s="10"/>
      <c r="E60" s="156">
        <f t="shared" si="3"/>
        <v>0</v>
      </c>
      <c r="F60" s="29">
        <f t="shared" si="4"/>
        <v>0</v>
      </c>
    </row>
    <row r="61" spans="1:6" ht="20.100000000000001" customHeight="1" x14ac:dyDescent="0.25">
      <c r="A61" s="43"/>
      <c r="B61" s="56"/>
      <c r="C61" s="56"/>
      <c r="D61" s="56"/>
      <c r="E61" s="56"/>
    </row>
    <row r="62" spans="1:6" ht="20.100000000000001" customHeight="1" x14ac:dyDescent="0.25">
      <c r="A62" s="43"/>
      <c r="B62" s="55"/>
      <c r="C62" s="84"/>
      <c r="D62" s="78" t="s">
        <v>76</v>
      </c>
      <c r="E62" s="30">
        <f>SUM(E55:E60)</f>
        <v>0</v>
      </c>
      <c r="F62" s="111">
        <f>SUM(F55:F60)</f>
        <v>0</v>
      </c>
    </row>
    <row r="63" spans="1:6" ht="20.100000000000001" customHeight="1" x14ac:dyDescent="0.25">
      <c r="A63" s="43"/>
      <c r="B63" s="68"/>
      <c r="C63" s="68"/>
      <c r="D63" s="68"/>
      <c r="E63" s="68"/>
    </row>
    <row r="64" spans="1:6" ht="20.100000000000001" customHeight="1" x14ac:dyDescent="0.25">
      <c r="A64" s="43"/>
      <c r="B64" s="137" t="s">
        <v>61</v>
      </c>
      <c r="C64" s="137"/>
      <c r="D64" s="137"/>
      <c r="E64" s="137"/>
    </row>
    <row r="65" spans="1:6" ht="20.100000000000001" customHeight="1" thickBot="1" x14ac:dyDescent="0.3">
      <c r="A65" s="43"/>
      <c r="B65" s="68"/>
      <c r="C65" s="68"/>
      <c r="D65" s="68"/>
      <c r="E65" s="68"/>
    </row>
    <row r="66" spans="1:6" ht="20.100000000000001" customHeight="1" thickBot="1" x14ac:dyDescent="0.35">
      <c r="A66" s="43"/>
      <c r="B66" s="61" t="s">
        <v>29</v>
      </c>
      <c r="C66" s="61" t="s">
        <v>30</v>
      </c>
      <c r="D66" s="61" t="s">
        <v>31</v>
      </c>
      <c r="E66" s="50" t="s">
        <v>32</v>
      </c>
      <c r="F66" s="72"/>
    </row>
    <row r="67" spans="1:6" ht="20.100000000000001" customHeight="1" x14ac:dyDescent="0.3">
      <c r="A67" s="43"/>
      <c r="B67" s="95" t="s">
        <v>62</v>
      </c>
      <c r="C67" s="80" t="s">
        <v>63</v>
      </c>
      <c r="D67" s="6"/>
      <c r="E67" s="24">
        <f>1*D67</f>
        <v>0</v>
      </c>
      <c r="F67" s="72"/>
    </row>
    <row r="68" spans="1:6" ht="20.100000000000001" customHeight="1" x14ac:dyDescent="0.3">
      <c r="A68" s="43"/>
      <c r="B68" s="96" t="s">
        <v>64</v>
      </c>
      <c r="C68" s="97" t="s">
        <v>65</v>
      </c>
      <c r="D68" s="22"/>
      <c r="E68" s="23">
        <f>5*D68</f>
        <v>0</v>
      </c>
      <c r="F68" s="72"/>
    </row>
    <row r="69" spans="1:6" ht="36" customHeight="1" thickBot="1" x14ac:dyDescent="0.35">
      <c r="A69" s="43"/>
      <c r="B69" s="98">
        <v>5</v>
      </c>
      <c r="C69" s="99" t="s">
        <v>66</v>
      </c>
      <c r="D69" s="9"/>
      <c r="E69" s="19">
        <f>B69*D69</f>
        <v>0</v>
      </c>
      <c r="F69" s="72"/>
    </row>
    <row r="70" spans="1:6" ht="18.75" x14ac:dyDescent="0.25">
      <c r="A70" s="43"/>
      <c r="B70" s="60"/>
      <c r="C70" s="60"/>
      <c r="D70" s="60"/>
      <c r="E70" s="60"/>
    </row>
    <row r="71" spans="1:6" ht="18.75" x14ac:dyDescent="0.25">
      <c r="A71" s="43"/>
      <c r="B71" s="100"/>
      <c r="C71" s="101"/>
      <c r="D71" s="78" t="s">
        <v>76</v>
      </c>
      <c r="E71" s="25">
        <f>SUM(E67:E69)</f>
        <v>0</v>
      </c>
    </row>
    <row r="72" spans="1:6" ht="15.75" x14ac:dyDescent="0.25">
      <c r="A72" s="43"/>
      <c r="B72" s="101"/>
      <c r="C72" s="101"/>
      <c r="D72" s="101"/>
      <c r="E72" s="101"/>
    </row>
    <row r="73" spans="1:6" ht="18.75" x14ac:dyDescent="0.25">
      <c r="A73" s="43"/>
      <c r="B73" s="102"/>
      <c r="C73" s="145" t="s">
        <v>77</v>
      </c>
      <c r="D73" s="145"/>
      <c r="E73" s="38">
        <f>SUM(E27,E40,E50,E62,E71)</f>
        <v>0</v>
      </c>
    </row>
    <row r="74" spans="1:6" ht="15.75" x14ac:dyDescent="0.25">
      <c r="B74" s="103"/>
      <c r="C74" s="103"/>
      <c r="D74" s="103"/>
      <c r="E74" s="103"/>
      <c r="F74" s="112" t="s">
        <v>91</v>
      </c>
    </row>
    <row r="75" spans="1:6" ht="18.75" x14ac:dyDescent="0.25">
      <c r="B75" s="135" t="s">
        <v>78</v>
      </c>
      <c r="C75" s="135"/>
      <c r="D75" s="135"/>
      <c r="E75" s="41">
        <f>E22+E40+E62+E47+E48+E69</f>
        <v>0</v>
      </c>
      <c r="F75" s="109">
        <f>E22+F40+F62+E47+E48+E69</f>
        <v>0</v>
      </c>
    </row>
    <row r="78" spans="1:6" ht="18.75" x14ac:dyDescent="0.3">
      <c r="C78" s="134" t="s">
        <v>80</v>
      </c>
      <c r="D78" s="134"/>
      <c r="E78" s="108" t="str">
        <f>IF(AND(E75&gt;=40,E5="Sí",E6="Sí",E7="Sí",E8="Sí",E9="Sí"),"Sí","No")</f>
        <v>No</v>
      </c>
      <c r="F78" s="108" t="s">
        <v>92</v>
      </c>
    </row>
  </sheetData>
  <sheetProtection algorithmName="SHA-512" hashValue="fhvPgHCNAh5vDtaTKpM9ApBDjjpeKUqtxRVxtMRkreNf2WX+8hYjsyhcd7+yuAZLBH9sOMe//Tghgg5liTImIA==" saltValue="l5/12i47svwC4MOlUHq6ew==" spinCount="100000"/>
  <mergeCells count="17">
    <mergeCell ref="B52:E52"/>
    <mergeCell ref="B64:E64"/>
    <mergeCell ref="C73:D73"/>
    <mergeCell ref="B75:D75"/>
    <mergeCell ref="C78:D78"/>
    <mergeCell ref="B42:E42"/>
    <mergeCell ref="B2:E2"/>
    <mergeCell ref="C4:D4"/>
    <mergeCell ref="C5:D5"/>
    <mergeCell ref="C6:D6"/>
    <mergeCell ref="C7:D7"/>
    <mergeCell ref="C8:D8"/>
    <mergeCell ref="C9:D9"/>
    <mergeCell ref="B12:E12"/>
    <mergeCell ref="B14:E14"/>
    <mergeCell ref="B29:E29"/>
    <mergeCell ref="B3:E3"/>
  </mergeCells>
  <conditionalFormatting sqref="E78:F78">
    <cfRule type="containsText" dxfId="36" priority="37" operator="containsText" text="No">
      <formula>NOT(ISERROR(SEARCH("No",E78)))</formula>
    </cfRule>
    <cfRule type="containsText" dxfId="35" priority="38" operator="containsText" text="Sí">
      <formula>NOT(ISERROR(SEARCH("Sí",E78)))</formula>
    </cfRule>
  </conditionalFormatting>
  <conditionalFormatting sqref="B17:E25">
    <cfRule type="expression" dxfId="34" priority="28">
      <formula>_xludf.MOD(ROW(),2) =0</formula>
    </cfRule>
  </conditionalFormatting>
  <conditionalFormatting sqref="E45:E48">
    <cfRule type="cellIs" dxfId="33" priority="20" operator="equal">
      <formula>0</formula>
    </cfRule>
    <cfRule type="cellIs" dxfId="32" priority="21" operator="greaterThan">
      <formula>0</formula>
    </cfRule>
    <cfRule type="expression" dxfId="31" priority="27">
      <formula>_xludf.MOD(ROW(),2) =0</formula>
    </cfRule>
  </conditionalFormatting>
  <conditionalFormatting sqref="E32:E38">
    <cfRule type="cellIs" dxfId="30" priority="22" operator="greaterThan">
      <formula>0</formula>
    </cfRule>
    <cfRule type="cellIs" dxfId="29" priority="24" operator="equal">
      <formula>0</formula>
    </cfRule>
  </conditionalFormatting>
  <conditionalFormatting sqref="E55:E60">
    <cfRule type="cellIs" dxfId="28" priority="18" operator="greaterThan">
      <formula>0</formula>
    </cfRule>
    <cfRule type="cellIs" dxfId="27" priority="19" operator="equal">
      <formula>0</formula>
    </cfRule>
    <cfRule type="expression" dxfId="26" priority="26">
      <formula>_xludf.MOD(ROW(),2) =0</formula>
    </cfRule>
  </conditionalFormatting>
  <conditionalFormatting sqref="E17:E25">
    <cfRule type="cellIs" dxfId="25" priority="23" operator="greaterThan">
      <formula>0</formula>
    </cfRule>
    <cfRule type="containsText" dxfId="24" priority="25" operator="containsText" text="0">
      <formula>NOT(ISERROR(SEARCH("0",E17)))</formula>
    </cfRule>
  </conditionalFormatting>
  <conditionalFormatting sqref="E67:E69">
    <cfRule type="cellIs" dxfId="23" priority="16" operator="equal">
      <formula>0</formula>
    </cfRule>
    <cfRule type="cellIs" dxfId="22" priority="17" operator="greaterThan">
      <formula>0</formula>
    </cfRule>
  </conditionalFormatting>
  <conditionalFormatting sqref="E5">
    <cfRule type="containsText" dxfId="21" priority="12" operator="containsText" text="Verificar">
      <formula>NOT(ISERROR(SEARCH("Verificar",E5)))</formula>
    </cfRule>
    <cfRule type="containsText" dxfId="20" priority="13" operator="containsText" text="Pendiente">
      <formula>NOT(ISERROR(SEARCH("Pendiente",E5)))</formula>
    </cfRule>
    <cfRule type="containsText" dxfId="19" priority="14" operator="containsText" text="Sí">
      <formula>NOT(ISERROR(SEARCH("Sí",E5)))</formula>
    </cfRule>
    <cfRule type="containsText" dxfId="18" priority="15" operator="containsText" text="No">
      <formula>NOT(ISERROR(SEARCH("No",E5)))</formula>
    </cfRule>
  </conditionalFormatting>
  <conditionalFormatting sqref="E6:E9">
    <cfRule type="containsText" dxfId="17" priority="8" operator="containsText" text="Verificar">
      <formula>NOT(ISERROR(SEARCH("Verificar",E6)))</formula>
    </cfRule>
    <cfRule type="containsText" dxfId="16" priority="9" operator="containsText" text="Pendiente">
      <formula>NOT(ISERROR(SEARCH("Pendiente",E6)))</formula>
    </cfRule>
    <cfRule type="containsText" dxfId="15" priority="10" operator="containsText" text="Sí">
      <formula>NOT(ISERROR(SEARCH("Sí",E6)))</formula>
    </cfRule>
    <cfRule type="containsText" dxfId="14" priority="11" operator="containsText" text="No">
      <formula>NOT(ISERROR(SEARCH("No",E6)))</formula>
    </cfRule>
  </conditionalFormatting>
  <conditionalFormatting sqref="F32:F38">
    <cfRule type="cellIs" dxfId="13" priority="6" operator="greaterThan">
      <formula>0</formula>
    </cfRule>
    <cfRule type="cellIs" dxfId="12" priority="7" operator="equal">
      <formula>0</formula>
    </cfRule>
  </conditionalFormatting>
  <conditionalFormatting sqref="F55:F60">
    <cfRule type="cellIs" dxfId="2" priority="1" operator="greaterThan">
      <formula>0</formula>
    </cfRule>
    <cfRule type="cellIs" dxfId="1" priority="2" operator="equal">
      <formula>0</formula>
    </cfRule>
    <cfRule type="expression" dxfId="0" priority="3">
      <formula>_xludf.MOD(ROW(),2) =0</formula>
    </cfRule>
  </conditionalFormatting>
  <dataValidations count="3">
    <dataValidation type="list" allowBlank="1" showErrorMessage="1" errorTitle="Entrada no válida" error="Seleccione una opción de la lista" prompt="Seleccione una opción de la lista" sqref="E7:E9" xr:uid="{00000000-0002-0000-0500-000000000000}">
      <formula1>$G$5:$G$8</formula1>
    </dataValidation>
    <dataValidation type="list" allowBlank="1" showErrorMessage="1" errorTitle="Entrada no válida" error="Seleccione una opción de la lista" prompt="Seleccione una opción de la lista" sqref="E6" xr:uid="{00000000-0002-0000-0500-000001000000}">
      <formula1>"Sí, No, Pendiente, Verificar"</formula1>
    </dataValidation>
    <dataValidation type="list" allowBlank="1" showInputMessage="1" showErrorMessage="1" errorTitle="Entrada no válida" error="Seleccione una opción de la lista" prompt="Seleccione una opción de la lista" sqref="E5" xr:uid="{00000000-0002-0000-0500-000002000000}">
      <formula1>"Sí, No, Pendiente, Verificar"</formula1>
    </dataValidation>
  </dataValidations>
  <pageMargins left="0.7" right="0.7" top="0.75" bottom="0.75" header="0.3" footer="0.3"/>
  <pageSetup orientation="portrait" r:id="rId1"/>
  <ignoredErrors>
    <ignoredError sqref="E7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Constancia</vt:lpstr>
      <vt:lpstr>LSI</vt:lpstr>
      <vt:lpstr>LIP</vt:lpstr>
      <vt:lpstr>Revalidación LSI</vt:lpstr>
      <vt:lpstr>Revalidación LIP</vt:lpstr>
      <vt:lpstr>LSI!Área_de_impresión</vt:lpstr>
      <vt:lpstr>LSI!Títulos_a_imprimir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Zarco Tenorio</dc:creator>
  <cp:lastModifiedBy>antonio l</cp:lastModifiedBy>
  <cp:lastPrinted>2021-05-28T16:33:52Z</cp:lastPrinted>
  <dcterms:created xsi:type="dcterms:W3CDTF">2019-01-09T19:16:11Z</dcterms:created>
  <dcterms:modified xsi:type="dcterms:W3CDTF">2024-09-18T21:54:13Z</dcterms:modified>
</cp:coreProperties>
</file>